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1"/>
  </bookViews>
  <sheets>
    <sheet name="Iтур" sheetId="1" r:id="rId1"/>
    <sheet name="IIтур" sheetId="2" r:id="rId2"/>
    <sheet name="Сводный рейтинг" sheetId="3" r:id="rId3"/>
  </sheets>
  <definedNames>
    <definedName name="_xlnm.Print_Area" localSheetId="0">'Iтур'!$A$1:$N$64</definedName>
  </definedNames>
  <calcPr fullCalcOnLoad="1"/>
</workbook>
</file>

<file path=xl/sharedStrings.xml><?xml version="1.0" encoding="utf-8"?>
<sst xmlns="http://schemas.openxmlformats.org/spreadsheetml/2006/main" count="556" uniqueCount="165">
  <si>
    <t xml:space="preserve">Рег № </t>
  </si>
  <si>
    <t>ФИО</t>
  </si>
  <si>
    <t>Ник в форуме</t>
  </si>
  <si>
    <t>Город</t>
  </si>
  <si>
    <t>Возраст</t>
  </si>
  <si>
    <t>Вес улова</t>
  </si>
  <si>
    <t>штраф</t>
  </si>
  <si>
    <t>Занятое место</t>
  </si>
  <si>
    <t>шт.</t>
  </si>
  <si>
    <t>баллы</t>
  </si>
  <si>
    <t>щука</t>
  </si>
  <si>
    <t>Л-Кузнецкий</t>
  </si>
  <si>
    <t>Квашнин Александр</t>
  </si>
  <si>
    <t>Кузнецов Вадим</t>
  </si>
  <si>
    <t>Белово</t>
  </si>
  <si>
    <t>Кузнецов Василий</t>
  </si>
  <si>
    <t>Сам. Мал.</t>
  </si>
  <si>
    <t>Сам. Больш.</t>
  </si>
  <si>
    <t>Степичев Сергей</t>
  </si>
  <si>
    <t>Кемерово</t>
  </si>
  <si>
    <t>Касимов Евгений</t>
  </si>
  <si>
    <t>Snayper</t>
  </si>
  <si>
    <t>Тинько Иван</t>
  </si>
  <si>
    <t>IVAN2</t>
  </si>
  <si>
    <t>Сысоев Михаил</t>
  </si>
  <si>
    <t>Полысаево</t>
  </si>
  <si>
    <t>Коновальцев Евгений</t>
  </si>
  <si>
    <t>HUCHO</t>
  </si>
  <si>
    <t>Smaikv</t>
  </si>
  <si>
    <t>Челомбитко Алексей</t>
  </si>
  <si>
    <t>Tungus</t>
  </si>
  <si>
    <t>Маликов Борис</t>
  </si>
  <si>
    <t>Борис</t>
  </si>
  <si>
    <t>Новоселов Игорь</t>
  </si>
  <si>
    <t>Bogardan</t>
  </si>
  <si>
    <t>Пшеничный Антон</t>
  </si>
  <si>
    <t>Антошк@</t>
  </si>
  <si>
    <t>Смирнов Евгений</t>
  </si>
  <si>
    <t>Big Pike</t>
  </si>
  <si>
    <t>Ощепков Евгений</t>
  </si>
  <si>
    <t>Жуков Александр</t>
  </si>
  <si>
    <t>475/175</t>
  </si>
  <si>
    <t>Тюнин Семён</t>
  </si>
  <si>
    <t>Гречухин Павел</t>
  </si>
  <si>
    <t>Лис1000</t>
  </si>
  <si>
    <t>Мильченко Владимир</t>
  </si>
  <si>
    <t>MIR</t>
  </si>
  <si>
    <t>Артем42</t>
  </si>
  <si>
    <t>Долгов Артём</t>
  </si>
  <si>
    <t>Торгунаков Павел</t>
  </si>
  <si>
    <t>TR.UPS</t>
  </si>
  <si>
    <t>Терпкин Сергей</t>
  </si>
  <si>
    <t>Юрга</t>
  </si>
  <si>
    <t>Новокузнецк</t>
  </si>
  <si>
    <t>Березовский</t>
  </si>
  <si>
    <t>Мишаняя</t>
  </si>
  <si>
    <t>Titanik</t>
  </si>
  <si>
    <t>Вл@димир</t>
  </si>
  <si>
    <t>NuLeha</t>
  </si>
  <si>
    <t>FOG</t>
  </si>
  <si>
    <t>JOYSOK</t>
  </si>
  <si>
    <t>Юрий</t>
  </si>
  <si>
    <t>Archi</t>
  </si>
  <si>
    <t>Vinni</t>
  </si>
  <si>
    <t>Gil62</t>
  </si>
  <si>
    <t>BigSalmon</t>
  </si>
  <si>
    <t>Икс</t>
  </si>
  <si>
    <t>Dargo 42</t>
  </si>
  <si>
    <t>valer3843</t>
  </si>
  <si>
    <t>jin</t>
  </si>
  <si>
    <t>Денис</t>
  </si>
  <si>
    <t>Max42</t>
  </si>
  <si>
    <t>Юррок</t>
  </si>
  <si>
    <t>Odizo</t>
  </si>
  <si>
    <t>Greed-13</t>
  </si>
  <si>
    <t>Емеля</t>
  </si>
  <si>
    <t>Taran</t>
  </si>
  <si>
    <t>Петухов Василий</t>
  </si>
  <si>
    <t>Марфицын Михаил</t>
  </si>
  <si>
    <t>Погрецкий Александр</t>
  </si>
  <si>
    <t>Четвериков Владимир</t>
  </si>
  <si>
    <t>Малков Алексей</t>
  </si>
  <si>
    <t>Болдырев Алексей</t>
  </si>
  <si>
    <t>Сокульев Игорь</t>
  </si>
  <si>
    <t>Милорадов Артём</t>
  </si>
  <si>
    <t>Караткевич Александр</t>
  </si>
  <si>
    <t>Евенко Максим</t>
  </si>
  <si>
    <t>Гилев Олег</t>
  </si>
  <si>
    <t>Макасеев Максим</t>
  </si>
  <si>
    <t>Костин Игорь</t>
  </si>
  <si>
    <t>Коновалов Виталий</t>
  </si>
  <si>
    <t>Куликов Валерий</t>
  </si>
  <si>
    <t>Краснов Антон</t>
  </si>
  <si>
    <t>Дорошенко Артём</t>
  </si>
  <si>
    <t>Фомин Максим</t>
  </si>
  <si>
    <t>Иватин Денис</t>
  </si>
  <si>
    <t>Козырев Денис</t>
  </si>
  <si>
    <t>Фомин Анатолий</t>
  </si>
  <si>
    <t>Левашов Александр</t>
  </si>
  <si>
    <t>Тузовский Евгений</t>
  </si>
  <si>
    <t>Шевелев Максим</t>
  </si>
  <si>
    <t>Карякин Юрий</t>
  </si>
  <si>
    <t>Шатохин Николай</t>
  </si>
  <si>
    <t>Самохин Александр</t>
  </si>
  <si>
    <t>Толмачев Александр</t>
  </si>
  <si>
    <t>Веселов Денис</t>
  </si>
  <si>
    <t>Уткин Александр</t>
  </si>
  <si>
    <t>Ковюк Григорий</t>
  </si>
  <si>
    <t>Наполов Александр</t>
  </si>
  <si>
    <t>Кардаков Александр</t>
  </si>
  <si>
    <t>самый молодой участник</t>
  </si>
  <si>
    <t>судак</t>
  </si>
  <si>
    <t>Казачухин Владимир</t>
  </si>
  <si>
    <t>Рыблов Юрий</t>
  </si>
  <si>
    <t>Гудков Игорь</t>
  </si>
  <si>
    <t>Квятковский Сергей</t>
  </si>
  <si>
    <t>Алырчиков Дмитрий</t>
  </si>
  <si>
    <t>Данилов Павел</t>
  </si>
  <si>
    <t>соревнования «Кемеровская рыбалка. Хищник  2013. 1ый тур»  12 мая 2013</t>
  </si>
  <si>
    <t>Березовский Виктор</t>
  </si>
  <si>
    <t>Остров Евгений</t>
  </si>
  <si>
    <t>Малюгин Сергей</t>
  </si>
  <si>
    <t>Морозов Александр</t>
  </si>
  <si>
    <t>Колупаев Кирилл</t>
  </si>
  <si>
    <t>Martes</t>
  </si>
  <si>
    <t>viber</t>
  </si>
  <si>
    <t>Mr Serega</t>
  </si>
  <si>
    <t>Катюшин Павел</t>
  </si>
  <si>
    <t>павел к</t>
  </si>
  <si>
    <t>Бродников Николай</t>
  </si>
  <si>
    <t>Beer 007</t>
  </si>
  <si>
    <t>se-kry</t>
  </si>
  <si>
    <t>Крюков Сергей</t>
  </si>
  <si>
    <t>Онин Сергей</t>
  </si>
  <si>
    <t>osv29</t>
  </si>
  <si>
    <t>Шестаков Алексей</t>
  </si>
  <si>
    <t>Леха Рыбак</t>
  </si>
  <si>
    <t>Полушкин Андрей</t>
  </si>
  <si>
    <t>Andoronik</t>
  </si>
  <si>
    <t>Пороль Роман</t>
  </si>
  <si>
    <t>rfp</t>
  </si>
  <si>
    <t>Пентюхин Игорь</t>
  </si>
  <si>
    <t>Глушановский Сергей</t>
  </si>
  <si>
    <t>Grey</t>
  </si>
  <si>
    <t>Иванов Иван</t>
  </si>
  <si>
    <t>Ванек</t>
  </si>
  <si>
    <t>Топки</t>
  </si>
  <si>
    <t>Лазарев Александр</t>
  </si>
  <si>
    <t>LZRV</t>
  </si>
  <si>
    <t>Галеев Артем</t>
  </si>
  <si>
    <t>Артем</t>
  </si>
  <si>
    <t>Седлов Эдуард</t>
  </si>
  <si>
    <t>Пентюхин Юрий</t>
  </si>
  <si>
    <t>Березин Евгений</t>
  </si>
  <si>
    <t>ben</t>
  </si>
  <si>
    <t>Аликенов Евгений</t>
  </si>
  <si>
    <t>окунь</t>
  </si>
  <si>
    <t>ок, судак</t>
  </si>
  <si>
    <t>щ, с, щ</t>
  </si>
  <si>
    <t>с, щ</t>
  </si>
  <si>
    <t>Рейтинг II тур</t>
  </si>
  <si>
    <t>Рейтинг I тур</t>
  </si>
  <si>
    <t>Рейтинг СВОД</t>
  </si>
  <si>
    <t>Сводный рейтинг</t>
  </si>
  <si>
    <t>соревнования «Кемеровская рыбалка. Хищник  2013. 2ой тур»  02 июня 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</si>
</sst>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</numFmts>
  <fonts count="10">
    <font>
      <sz val="10"/>
      <name val="Arial Cyr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4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15" applyFont="1" applyBorder="1" applyAlignment="1">
      <alignment/>
    </xf>
    <xf numFmtId="168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15" applyFont="1" applyFill="1" applyBorder="1" applyAlignment="1">
      <alignment/>
    </xf>
    <xf numFmtId="0" fontId="0" fillId="2" borderId="1" xfId="0" applyFill="1" applyBorder="1" applyAlignment="1">
      <alignment/>
    </xf>
    <xf numFmtId="0" fontId="2" fillId="3" borderId="2" xfId="0" applyFont="1" applyFill="1" applyBorder="1" applyAlignment="1">
      <alignment horizontal="center" vertical="top" wrapText="1"/>
    </xf>
    <xf numFmtId="169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5;&#1090;&#1086;&#1096;&#1082;@" TargetMode="External" /><Relationship Id="rId2" Type="http://schemas.openxmlformats.org/officeDocument/2006/relationships/hyperlink" Target="mailto:&#1042;&#1083;@&#1076;&#1080;&#1084;&#1080;&#1088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83;@&#1076;&#1080;&#1084;&#1080;&#1088;" TargetMode="External" /><Relationship Id="rId2" Type="http://schemas.openxmlformats.org/officeDocument/2006/relationships/hyperlink" Target="mailto:&#1040;&#1085;&#1090;&#1086;&#1096;&#1082;@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83;@&#1076;&#1080;&#1084;&#1080;&#1088;" TargetMode="External" /><Relationship Id="rId2" Type="http://schemas.openxmlformats.org/officeDocument/2006/relationships/hyperlink" Target="mailto:&#1040;&#1085;&#1090;&#1086;&#1096;&#1082;@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4" sqref="B24"/>
    </sheetView>
  </sheetViews>
  <sheetFormatPr defaultColWidth="9.00390625" defaultRowHeight="12.75"/>
  <cols>
    <col min="1" max="1" width="6.75390625" style="0" bestFit="1" customWidth="1"/>
    <col min="2" max="2" width="27.00390625" style="0" customWidth="1"/>
    <col min="3" max="3" width="11.75390625" style="0" customWidth="1"/>
    <col min="4" max="4" width="13.00390625" style="0" customWidth="1"/>
    <col min="5" max="5" width="8.75390625" style="0" bestFit="1" customWidth="1"/>
    <col min="6" max="6" width="10.625" style="0" bestFit="1" customWidth="1"/>
    <col min="7" max="7" width="7.625" style="0" customWidth="1"/>
    <col min="8" max="8" width="3.875" style="0" bestFit="1" customWidth="1"/>
    <col min="9" max="9" width="5.75390625" style="0" customWidth="1"/>
    <col min="10" max="10" width="7.375" style="0" customWidth="1"/>
    <col min="11" max="11" width="11.00390625" style="0" customWidth="1"/>
  </cols>
  <sheetData>
    <row r="1" ht="21.75" customHeight="1">
      <c r="C1" s="5" t="s">
        <v>118</v>
      </c>
    </row>
    <row r="2" spans="1:13" ht="12.7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20" t="s">
        <v>6</v>
      </c>
      <c r="H2" s="19" t="s">
        <v>8</v>
      </c>
      <c r="I2" s="22" t="s">
        <v>16</v>
      </c>
      <c r="J2" s="22" t="s">
        <v>17</v>
      </c>
      <c r="K2" s="17" t="s">
        <v>7</v>
      </c>
      <c r="L2" s="17" t="s">
        <v>9</v>
      </c>
      <c r="M2" s="1"/>
    </row>
    <row r="3" spans="1:13" ht="12.75">
      <c r="A3" s="18"/>
      <c r="B3" s="18"/>
      <c r="C3" s="18"/>
      <c r="D3" s="18"/>
      <c r="E3" s="18"/>
      <c r="F3" s="18"/>
      <c r="G3" s="21"/>
      <c r="H3" s="19"/>
      <c r="I3" s="23"/>
      <c r="J3" s="23"/>
      <c r="K3" s="17"/>
      <c r="L3" s="17"/>
      <c r="M3" s="1"/>
    </row>
    <row r="4" spans="1:13" ht="22.5" customHeight="1">
      <c r="A4" s="18"/>
      <c r="B4" s="18"/>
      <c r="C4" s="18"/>
      <c r="D4" s="18"/>
      <c r="E4" s="18"/>
      <c r="F4" s="18"/>
      <c r="G4" s="21"/>
      <c r="H4" s="19"/>
      <c r="I4" s="23"/>
      <c r="J4" s="23"/>
      <c r="K4" s="17"/>
      <c r="L4" s="17"/>
      <c r="M4" s="1"/>
    </row>
    <row r="5" spans="1:13" ht="18.75" customHeight="1">
      <c r="A5" s="1">
        <v>1</v>
      </c>
      <c r="B5" s="1" t="s">
        <v>13</v>
      </c>
      <c r="C5" s="1"/>
      <c r="D5" s="1" t="s">
        <v>11</v>
      </c>
      <c r="E5" s="1">
        <v>30</v>
      </c>
      <c r="F5" s="1">
        <v>600</v>
      </c>
      <c r="G5" s="1">
        <v>0</v>
      </c>
      <c r="H5" s="1">
        <v>1</v>
      </c>
      <c r="I5" s="1">
        <v>600</v>
      </c>
      <c r="J5" s="1">
        <v>600</v>
      </c>
      <c r="K5" s="4">
        <v>1</v>
      </c>
      <c r="L5" s="3">
        <f>(60-K5)/60</f>
        <v>0.9833333333333333</v>
      </c>
      <c r="M5" s="1" t="s">
        <v>10</v>
      </c>
    </row>
    <row r="6" spans="1:13" ht="12.75">
      <c r="A6" s="1">
        <f>A5+1</f>
        <v>2</v>
      </c>
      <c r="B6" s="1" t="s">
        <v>12</v>
      </c>
      <c r="C6" s="1"/>
      <c r="D6" s="1" t="s">
        <v>14</v>
      </c>
      <c r="E6" s="1">
        <v>29</v>
      </c>
      <c r="F6" s="1"/>
      <c r="G6" s="1"/>
      <c r="H6" s="1"/>
      <c r="I6" s="1"/>
      <c r="J6" s="1"/>
      <c r="K6" s="1">
        <v>60</v>
      </c>
      <c r="L6" s="3">
        <f aca="true" t="shared" si="0" ref="L6:L64">(60-K6)/60</f>
        <v>0</v>
      </c>
      <c r="M6" s="1"/>
    </row>
    <row r="7" spans="1:13" ht="12.75">
      <c r="A7" s="1">
        <f aca="true" t="shared" si="1" ref="A7:A64">A6+1</f>
        <v>3</v>
      </c>
      <c r="B7" s="1" t="s">
        <v>15</v>
      </c>
      <c r="C7" s="1"/>
      <c r="D7" s="1" t="s">
        <v>11</v>
      </c>
      <c r="E7" s="1">
        <v>30</v>
      </c>
      <c r="F7" s="1">
        <v>390</v>
      </c>
      <c r="G7" s="1"/>
      <c r="H7" s="1">
        <v>1</v>
      </c>
      <c r="I7" s="1">
        <v>390</v>
      </c>
      <c r="J7" s="1">
        <v>390</v>
      </c>
      <c r="K7" s="4">
        <v>4</v>
      </c>
      <c r="L7" s="3">
        <f t="shared" si="0"/>
        <v>0.9333333333333333</v>
      </c>
      <c r="M7" s="1" t="s">
        <v>10</v>
      </c>
    </row>
    <row r="8" spans="1:13" ht="12.75">
      <c r="A8" s="1">
        <f t="shared" si="1"/>
        <v>4</v>
      </c>
      <c r="B8" s="1" t="s">
        <v>18</v>
      </c>
      <c r="C8" s="1"/>
      <c r="D8" s="1" t="s">
        <v>19</v>
      </c>
      <c r="E8" s="1">
        <v>39</v>
      </c>
      <c r="F8" s="1"/>
      <c r="G8" s="1"/>
      <c r="H8" s="1"/>
      <c r="I8" s="1"/>
      <c r="J8" s="1"/>
      <c r="K8" s="1">
        <v>60</v>
      </c>
      <c r="L8" s="3">
        <f t="shared" si="0"/>
        <v>0</v>
      </c>
      <c r="M8" s="1"/>
    </row>
    <row r="9" spans="1:13" ht="12.75">
      <c r="A9" s="1">
        <f t="shared" si="1"/>
        <v>5</v>
      </c>
      <c r="B9" s="1" t="s">
        <v>20</v>
      </c>
      <c r="C9" s="1" t="s">
        <v>21</v>
      </c>
      <c r="D9" s="1" t="s">
        <v>11</v>
      </c>
      <c r="E9" s="1">
        <v>40</v>
      </c>
      <c r="F9" s="1"/>
      <c r="G9" s="1"/>
      <c r="H9" s="1"/>
      <c r="I9" s="1"/>
      <c r="J9" s="1"/>
      <c r="K9" s="1">
        <v>60</v>
      </c>
      <c r="L9" s="3">
        <f t="shared" si="0"/>
        <v>0</v>
      </c>
      <c r="M9" s="1"/>
    </row>
    <row r="10" spans="1:13" ht="12.75">
      <c r="A10" s="1">
        <f t="shared" si="1"/>
        <v>6</v>
      </c>
      <c r="B10" s="1" t="s">
        <v>22</v>
      </c>
      <c r="C10" s="1" t="s">
        <v>23</v>
      </c>
      <c r="D10" s="1" t="s">
        <v>19</v>
      </c>
      <c r="E10" s="1">
        <v>29</v>
      </c>
      <c r="F10" s="1"/>
      <c r="G10" s="1"/>
      <c r="H10" s="1"/>
      <c r="I10" s="1"/>
      <c r="J10" s="1"/>
      <c r="K10" s="1">
        <v>60</v>
      </c>
      <c r="L10" s="3">
        <f t="shared" si="0"/>
        <v>0</v>
      </c>
      <c r="M10" s="1"/>
    </row>
    <row r="11" spans="1:13" ht="12.75">
      <c r="A11" s="1">
        <f t="shared" si="1"/>
        <v>7</v>
      </c>
      <c r="B11" s="1" t="s">
        <v>24</v>
      </c>
      <c r="C11" s="1" t="s">
        <v>28</v>
      </c>
      <c r="D11" s="1" t="s">
        <v>25</v>
      </c>
      <c r="E11" s="1">
        <v>31</v>
      </c>
      <c r="F11" s="1"/>
      <c r="G11" s="1"/>
      <c r="H11" s="1"/>
      <c r="I11" s="1"/>
      <c r="J11" s="1"/>
      <c r="K11" s="1">
        <v>60</v>
      </c>
      <c r="L11" s="3">
        <f t="shared" si="0"/>
        <v>0</v>
      </c>
      <c r="M11" s="1"/>
    </row>
    <row r="12" spans="1:13" ht="12.75">
      <c r="A12" s="1">
        <f t="shared" si="1"/>
        <v>8</v>
      </c>
      <c r="B12" s="1" t="s">
        <v>26</v>
      </c>
      <c r="C12" s="1" t="s">
        <v>27</v>
      </c>
      <c r="D12" s="1" t="s">
        <v>19</v>
      </c>
      <c r="E12" s="1">
        <v>25</v>
      </c>
      <c r="F12" s="1"/>
      <c r="G12" s="1"/>
      <c r="H12" s="1"/>
      <c r="I12" s="1"/>
      <c r="J12" s="1"/>
      <c r="K12" s="1">
        <v>60</v>
      </c>
      <c r="L12" s="3">
        <f t="shared" si="0"/>
        <v>0</v>
      </c>
      <c r="M12" s="1"/>
    </row>
    <row r="13" spans="1:13" ht="12.75">
      <c r="A13" s="1">
        <f t="shared" si="1"/>
        <v>9</v>
      </c>
      <c r="B13" s="1" t="s">
        <v>29</v>
      </c>
      <c r="C13" s="1" t="s">
        <v>30</v>
      </c>
      <c r="D13" s="1" t="s">
        <v>19</v>
      </c>
      <c r="E13" s="1">
        <v>26</v>
      </c>
      <c r="F13" s="1">
        <v>470</v>
      </c>
      <c r="G13" s="1"/>
      <c r="H13" s="1">
        <v>1</v>
      </c>
      <c r="I13" s="1">
        <v>470</v>
      </c>
      <c r="J13" s="1">
        <v>470</v>
      </c>
      <c r="K13" s="4">
        <v>3</v>
      </c>
      <c r="L13" s="3">
        <f t="shared" si="0"/>
        <v>0.95</v>
      </c>
      <c r="M13" s="1" t="s">
        <v>10</v>
      </c>
    </row>
    <row r="14" spans="1:13" ht="12.75">
      <c r="A14" s="1">
        <f t="shared" si="1"/>
        <v>10</v>
      </c>
      <c r="B14" s="1" t="s">
        <v>31</v>
      </c>
      <c r="C14" s="1" t="s">
        <v>32</v>
      </c>
      <c r="D14" s="1" t="s">
        <v>19</v>
      </c>
      <c r="E14" s="1">
        <v>30</v>
      </c>
      <c r="F14" s="1"/>
      <c r="G14" s="1"/>
      <c r="H14" s="1"/>
      <c r="I14" s="1"/>
      <c r="J14" s="1"/>
      <c r="K14" s="1">
        <v>60</v>
      </c>
      <c r="L14" s="3">
        <f t="shared" si="0"/>
        <v>0</v>
      </c>
      <c r="M14" s="1"/>
    </row>
    <row r="15" spans="1:13" ht="12.75">
      <c r="A15" s="1">
        <f t="shared" si="1"/>
        <v>11</v>
      </c>
      <c r="B15" s="1" t="s">
        <v>33</v>
      </c>
      <c r="C15" s="1" t="s">
        <v>34</v>
      </c>
      <c r="D15" s="1" t="s">
        <v>19</v>
      </c>
      <c r="E15" s="1">
        <v>22</v>
      </c>
      <c r="F15" s="1"/>
      <c r="G15" s="1"/>
      <c r="H15" s="1"/>
      <c r="I15" s="1"/>
      <c r="J15" s="1"/>
      <c r="K15" s="1">
        <v>60</v>
      </c>
      <c r="L15" s="3">
        <f t="shared" si="0"/>
        <v>0</v>
      </c>
      <c r="M15" s="1"/>
    </row>
    <row r="16" spans="1:13" ht="12.75">
      <c r="A16" s="1">
        <f t="shared" si="1"/>
        <v>12</v>
      </c>
      <c r="B16" s="1" t="s">
        <v>35</v>
      </c>
      <c r="C16" s="2" t="s">
        <v>36</v>
      </c>
      <c r="D16" s="1" t="s">
        <v>19</v>
      </c>
      <c r="E16" s="1">
        <v>23</v>
      </c>
      <c r="F16" s="1"/>
      <c r="G16" s="1"/>
      <c r="H16" s="1"/>
      <c r="I16" s="1"/>
      <c r="J16" s="1"/>
      <c r="K16" s="1">
        <v>60</v>
      </c>
      <c r="L16" s="3">
        <f t="shared" si="0"/>
        <v>0</v>
      </c>
      <c r="M16" s="1"/>
    </row>
    <row r="17" spans="1:13" ht="12.75">
      <c r="A17" s="1">
        <f t="shared" si="1"/>
        <v>13</v>
      </c>
      <c r="B17" s="1" t="s">
        <v>37</v>
      </c>
      <c r="C17" s="1" t="s">
        <v>38</v>
      </c>
      <c r="D17" s="1" t="s">
        <v>19</v>
      </c>
      <c r="E17" s="1">
        <v>31</v>
      </c>
      <c r="F17" s="1"/>
      <c r="G17" s="1"/>
      <c r="H17" s="1"/>
      <c r="I17" s="1"/>
      <c r="J17" s="1"/>
      <c r="K17" s="1">
        <v>60</v>
      </c>
      <c r="L17" s="3">
        <f t="shared" si="0"/>
        <v>0</v>
      </c>
      <c r="M17" s="1"/>
    </row>
    <row r="18" spans="1:13" ht="12.75">
      <c r="A18" s="1">
        <f t="shared" si="1"/>
        <v>14</v>
      </c>
      <c r="B18" s="1" t="s">
        <v>39</v>
      </c>
      <c r="C18" s="1"/>
      <c r="D18" s="1" t="s">
        <v>19</v>
      </c>
      <c r="E18" s="1">
        <v>37</v>
      </c>
      <c r="F18" s="1"/>
      <c r="G18" s="1"/>
      <c r="H18" s="1"/>
      <c r="I18" s="1"/>
      <c r="J18" s="1"/>
      <c r="K18" s="1">
        <v>60</v>
      </c>
      <c r="L18" s="3">
        <f t="shared" si="0"/>
        <v>0</v>
      </c>
      <c r="M18" s="1"/>
    </row>
    <row r="19" spans="1:13" ht="12.75">
      <c r="A19" s="1">
        <f t="shared" si="1"/>
        <v>15</v>
      </c>
      <c r="B19" s="1" t="s">
        <v>112</v>
      </c>
      <c r="C19" s="1"/>
      <c r="D19" s="1" t="s">
        <v>19</v>
      </c>
      <c r="E19" s="1">
        <v>30</v>
      </c>
      <c r="F19" s="1"/>
      <c r="G19" s="1"/>
      <c r="H19" s="1"/>
      <c r="I19" s="1"/>
      <c r="J19" s="1"/>
      <c r="K19" s="1">
        <v>60</v>
      </c>
      <c r="L19" s="3">
        <f t="shared" si="0"/>
        <v>0</v>
      </c>
      <c r="M19" s="1"/>
    </row>
    <row r="20" spans="1:13" ht="12.75">
      <c r="A20" s="1">
        <f t="shared" si="1"/>
        <v>16</v>
      </c>
      <c r="B20" s="1" t="s">
        <v>40</v>
      </c>
      <c r="C20" s="1"/>
      <c r="D20" s="1" t="s">
        <v>19</v>
      </c>
      <c r="E20" s="1">
        <v>58</v>
      </c>
      <c r="F20" s="1" t="s">
        <v>41</v>
      </c>
      <c r="G20" s="1">
        <v>300</v>
      </c>
      <c r="H20" s="1">
        <v>1</v>
      </c>
      <c r="I20" s="1"/>
      <c r="J20" s="1"/>
      <c r="K20" s="4">
        <v>6</v>
      </c>
      <c r="L20" s="3">
        <f t="shared" si="0"/>
        <v>0.9</v>
      </c>
      <c r="M20" s="1"/>
    </row>
    <row r="21" spans="1:13" ht="12.75">
      <c r="A21" s="1">
        <f t="shared" si="1"/>
        <v>17</v>
      </c>
      <c r="B21" s="1" t="s">
        <v>42</v>
      </c>
      <c r="C21" s="1" t="s">
        <v>28</v>
      </c>
      <c r="D21" s="1" t="s">
        <v>25</v>
      </c>
      <c r="E21" s="1">
        <v>30</v>
      </c>
      <c r="F21" s="1"/>
      <c r="G21" s="1"/>
      <c r="H21" s="1"/>
      <c r="I21" s="1"/>
      <c r="J21" s="1"/>
      <c r="K21" s="1">
        <v>60</v>
      </c>
      <c r="L21" s="3">
        <f t="shared" si="0"/>
        <v>0</v>
      </c>
      <c r="M21" s="1"/>
    </row>
    <row r="22" spans="1:13" ht="12.75">
      <c r="A22" s="1">
        <f t="shared" si="1"/>
        <v>18</v>
      </c>
      <c r="B22" s="1" t="s">
        <v>43</v>
      </c>
      <c r="C22" s="1" t="s">
        <v>44</v>
      </c>
      <c r="D22" s="1" t="s">
        <v>19</v>
      </c>
      <c r="E22" s="1">
        <v>29</v>
      </c>
      <c r="F22" s="1"/>
      <c r="G22" s="1"/>
      <c r="H22" s="1"/>
      <c r="I22" s="1"/>
      <c r="J22" s="1"/>
      <c r="K22" s="1">
        <v>60</v>
      </c>
      <c r="L22" s="3">
        <f t="shared" si="0"/>
        <v>0</v>
      </c>
      <c r="M22" s="1"/>
    </row>
    <row r="23" spans="1:13" ht="12.75">
      <c r="A23" s="1">
        <f t="shared" si="1"/>
        <v>19</v>
      </c>
      <c r="B23" s="1" t="s">
        <v>45</v>
      </c>
      <c r="C23" s="1" t="s">
        <v>46</v>
      </c>
      <c r="D23" s="1" t="s">
        <v>19</v>
      </c>
      <c r="E23" s="1">
        <v>28</v>
      </c>
      <c r="F23" s="1"/>
      <c r="G23" s="1"/>
      <c r="H23" s="1"/>
      <c r="I23" s="1"/>
      <c r="J23" s="1"/>
      <c r="K23" s="1">
        <v>60</v>
      </c>
      <c r="L23" s="3">
        <f t="shared" si="0"/>
        <v>0</v>
      </c>
      <c r="M23" s="1"/>
    </row>
    <row r="24" spans="1:13" ht="12.75">
      <c r="A24" s="1">
        <f t="shared" si="1"/>
        <v>20</v>
      </c>
      <c r="B24" s="1" t="s">
        <v>48</v>
      </c>
      <c r="C24" s="1" t="s">
        <v>47</v>
      </c>
      <c r="D24" s="1" t="s">
        <v>19</v>
      </c>
      <c r="E24" s="1">
        <v>30</v>
      </c>
      <c r="F24" s="1"/>
      <c r="G24" s="1"/>
      <c r="H24" s="1"/>
      <c r="I24" s="1"/>
      <c r="J24" s="1"/>
      <c r="K24" s="1">
        <v>60</v>
      </c>
      <c r="L24" s="3">
        <f t="shared" si="0"/>
        <v>0</v>
      </c>
      <c r="M24" s="1"/>
    </row>
    <row r="25" spans="1:13" ht="12.75">
      <c r="A25" s="1">
        <f t="shared" si="1"/>
        <v>21</v>
      </c>
      <c r="B25" s="1" t="s">
        <v>49</v>
      </c>
      <c r="C25" s="1" t="s">
        <v>50</v>
      </c>
      <c r="D25" s="1" t="s">
        <v>14</v>
      </c>
      <c r="E25" s="1">
        <v>29</v>
      </c>
      <c r="F25" s="1"/>
      <c r="G25" s="1"/>
      <c r="H25" s="1"/>
      <c r="I25" s="1"/>
      <c r="J25" s="1"/>
      <c r="K25" s="1">
        <v>60</v>
      </c>
      <c r="L25" s="3">
        <f t="shared" si="0"/>
        <v>0</v>
      </c>
      <c r="M25" s="1"/>
    </row>
    <row r="26" spans="1:13" ht="12.75">
      <c r="A26" s="1">
        <f t="shared" si="1"/>
        <v>22</v>
      </c>
      <c r="B26" s="1" t="s">
        <v>51</v>
      </c>
      <c r="C26" s="1"/>
      <c r="D26" s="1" t="s">
        <v>19</v>
      </c>
      <c r="E26" s="1">
        <v>33</v>
      </c>
      <c r="F26" s="1"/>
      <c r="G26" s="1"/>
      <c r="H26" s="1"/>
      <c r="I26" s="1"/>
      <c r="J26" s="1"/>
      <c r="K26" s="1">
        <v>60</v>
      </c>
      <c r="L26" s="3">
        <f t="shared" si="0"/>
        <v>0</v>
      </c>
      <c r="M26" s="1"/>
    </row>
    <row r="27" spans="1:13" ht="12.75">
      <c r="A27" s="1">
        <f t="shared" si="1"/>
        <v>23</v>
      </c>
      <c r="B27" s="1" t="s">
        <v>77</v>
      </c>
      <c r="C27" s="1"/>
      <c r="D27" s="1" t="s">
        <v>19</v>
      </c>
      <c r="E27" s="1">
        <v>50</v>
      </c>
      <c r="F27" s="1"/>
      <c r="G27" s="1"/>
      <c r="H27" s="1"/>
      <c r="I27" s="1"/>
      <c r="J27" s="1"/>
      <c r="K27" s="1">
        <v>60</v>
      </c>
      <c r="L27" s="3">
        <f t="shared" si="0"/>
        <v>0</v>
      </c>
      <c r="M27" s="1"/>
    </row>
    <row r="28" spans="1:13" ht="12.75">
      <c r="A28" s="1">
        <f t="shared" si="1"/>
        <v>24</v>
      </c>
      <c r="B28" s="1" t="s">
        <v>78</v>
      </c>
      <c r="C28" s="1" t="s">
        <v>55</v>
      </c>
      <c r="D28" s="1" t="s">
        <v>14</v>
      </c>
      <c r="E28" s="1">
        <v>29</v>
      </c>
      <c r="F28" s="1"/>
      <c r="G28" s="1"/>
      <c r="H28" s="1"/>
      <c r="I28" s="1"/>
      <c r="J28" s="1"/>
      <c r="K28" s="1">
        <v>60</v>
      </c>
      <c r="L28" s="3">
        <f t="shared" si="0"/>
        <v>0</v>
      </c>
      <c r="M28" s="1"/>
    </row>
    <row r="29" spans="1:13" ht="12.75">
      <c r="A29" s="1">
        <f t="shared" si="1"/>
        <v>25</v>
      </c>
      <c r="B29" s="1" t="s">
        <v>79</v>
      </c>
      <c r="C29" s="1" t="s">
        <v>56</v>
      </c>
      <c r="D29" s="1" t="s">
        <v>19</v>
      </c>
      <c r="E29" s="1">
        <v>42</v>
      </c>
      <c r="F29" s="1"/>
      <c r="G29" s="1"/>
      <c r="H29" s="1"/>
      <c r="I29" s="1"/>
      <c r="J29" s="1"/>
      <c r="K29" s="1">
        <v>60</v>
      </c>
      <c r="L29" s="3">
        <f t="shared" si="0"/>
        <v>0</v>
      </c>
      <c r="M29" s="1"/>
    </row>
    <row r="30" spans="1:13" ht="12.75">
      <c r="A30" s="1">
        <f t="shared" si="1"/>
        <v>26</v>
      </c>
      <c r="B30" s="1" t="s">
        <v>115</v>
      </c>
      <c r="C30" s="1"/>
      <c r="D30" s="1" t="s">
        <v>54</v>
      </c>
      <c r="E30" s="1">
        <v>38</v>
      </c>
      <c r="F30" s="1">
        <v>300</v>
      </c>
      <c r="G30" s="1"/>
      <c r="H30" s="1">
        <v>1</v>
      </c>
      <c r="I30" s="1">
        <v>300</v>
      </c>
      <c r="J30" s="1">
        <v>300</v>
      </c>
      <c r="K30" s="4">
        <v>5</v>
      </c>
      <c r="L30" s="3">
        <f t="shared" si="0"/>
        <v>0.9166666666666666</v>
      </c>
      <c r="M30" s="1" t="s">
        <v>111</v>
      </c>
    </row>
    <row r="31" spans="1:13" ht="12.75">
      <c r="A31" s="1">
        <f t="shared" si="1"/>
        <v>27</v>
      </c>
      <c r="B31" s="1" t="s">
        <v>80</v>
      </c>
      <c r="C31" s="2" t="s">
        <v>57</v>
      </c>
      <c r="D31" s="1" t="s">
        <v>19</v>
      </c>
      <c r="E31" s="1">
        <v>41</v>
      </c>
      <c r="F31" s="1"/>
      <c r="G31" s="1"/>
      <c r="H31" s="1"/>
      <c r="I31" s="1"/>
      <c r="J31" s="1"/>
      <c r="K31" s="1">
        <v>60</v>
      </c>
      <c r="L31" s="3">
        <f t="shared" si="0"/>
        <v>0</v>
      </c>
      <c r="M31" s="1"/>
    </row>
    <row r="32" spans="1:13" ht="12.75">
      <c r="A32" s="1">
        <f t="shared" si="1"/>
        <v>28</v>
      </c>
      <c r="B32" s="1" t="s">
        <v>81</v>
      </c>
      <c r="C32" s="1" t="s">
        <v>58</v>
      </c>
      <c r="D32" s="1" t="s">
        <v>19</v>
      </c>
      <c r="E32" s="1">
        <v>28</v>
      </c>
      <c r="F32" s="1">
        <v>540</v>
      </c>
      <c r="G32" s="1"/>
      <c r="H32" s="1">
        <v>1</v>
      </c>
      <c r="I32" s="1">
        <v>540</v>
      </c>
      <c r="J32" s="1">
        <v>540</v>
      </c>
      <c r="K32" s="4">
        <v>2</v>
      </c>
      <c r="L32" s="3">
        <f t="shared" si="0"/>
        <v>0.9666666666666667</v>
      </c>
      <c r="M32" s="1" t="s">
        <v>111</v>
      </c>
    </row>
    <row r="33" spans="1:13" ht="12.75">
      <c r="A33" s="1">
        <f t="shared" si="1"/>
        <v>29</v>
      </c>
      <c r="B33" s="1" t="s">
        <v>114</v>
      </c>
      <c r="C33" s="1"/>
      <c r="D33" s="1" t="s">
        <v>19</v>
      </c>
      <c r="E33" s="1">
        <v>23</v>
      </c>
      <c r="F33" s="1"/>
      <c r="G33" s="1"/>
      <c r="H33" s="1"/>
      <c r="I33" s="1"/>
      <c r="J33" s="1"/>
      <c r="K33" s="1">
        <v>60</v>
      </c>
      <c r="L33" s="3">
        <f t="shared" si="0"/>
        <v>0</v>
      </c>
      <c r="M33" s="1"/>
    </row>
    <row r="34" spans="1:13" ht="12.75">
      <c r="A34" s="1">
        <f t="shared" si="1"/>
        <v>30</v>
      </c>
      <c r="B34" s="1" t="s">
        <v>82</v>
      </c>
      <c r="C34" s="1" t="s">
        <v>59</v>
      </c>
      <c r="D34" s="1" t="s">
        <v>19</v>
      </c>
      <c r="E34" s="1">
        <v>30</v>
      </c>
      <c r="F34" s="1"/>
      <c r="G34" s="1"/>
      <c r="H34" s="1"/>
      <c r="I34" s="1"/>
      <c r="J34" s="1"/>
      <c r="K34" s="1">
        <v>60</v>
      </c>
      <c r="L34" s="3">
        <f t="shared" si="0"/>
        <v>0</v>
      </c>
      <c r="M34" s="1"/>
    </row>
    <row r="35" spans="1:13" ht="12.75">
      <c r="A35" s="1">
        <f t="shared" si="1"/>
        <v>31</v>
      </c>
      <c r="B35" s="1" t="s">
        <v>83</v>
      </c>
      <c r="C35" s="1" t="s">
        <v>60</v>
      </c>
      <c r="D35" s="1" t="s">
        <v>14</v>
      </c>
      <c r="E35" s="1">
        <v>47</v>
      </c>
      <c r="F35" s="1"/>
      <c r="G35" s="1"/>
      <c r="H35" s="1"/>
      <c r="I35" s="1"/>
      <c r="J35" s="1"/>
      <c r="K35" s="1">
        <v>60</v>
      </c>
      <c r="L35" s="3">
        <f t="shared" si="0"/>
        <v>0</v>
      </c>
      <c r="M35" s="1"/>
    </row>
    <row r="36" spans="1:13" ht="12.75">
      <c r="A36" s="1">
        <f t="shared" si="1"/>
        <v>32</v>
      </c>
      <c r="B36" s="1" t="s">
        <v>113</v>
      </c>
      <c r="C36" s="1" t="s">
        <v>61</v>
      </c>
      <c r="D36" s="1" t="s">
        <v>19</v>
      </c>
      <c r="E36" s="1">
        <v>50</v>
      </c>
      <c r="F36" s="1"/>
      <c r="G36" s="1"/>
      <c r="H36" s="1"/>
      <c r="I36" s="1"/>
      <c r="J36" s="1"/>
      <c r="K36" s="1">
        <v>60</v>
      </c>
      <c r="L36" s="3">
        <f t="shared" si="0"/>
        <v>0</v>
      </c>
      <c r="M36" s="1"/>
    </row>
    <row r="37" spans="1:13" ht="12.75">
      <c r="A37" s="1">
        <f t="shared" si="1"/>
        <v>33</v>
      </c>
      <c r="B37" s="1" t="s">
        <v>84</v>
      </c>
      <c r="C37" s="1"/>
      <c r="D37" s="1" t="s">
        <v>19</v>
      </c>
      <c r="E37" s="1">
        <v>28</v>
      </c>
      <c r="F37" s="1"/>
      <c r="G37" s="1"/>
      <c r="H37" s="1"/>
      <c r="I37" s="1"/>
      <c r="J37" s="1"/>
      <c r="K37" s="1">
        <v>60</v>
      </c>
      <c r="L37" s="3">
        <f t="shared" si="0"/>
        <v>0</v>
      </c>
      <c r="M37" s="1"/>
    </row>
    <row r="38" spans="1:13" ht="12.75">
      <c r="A38" s="1">
        <f t="shared" si="1"/>
        <v>34</v>
      </c>
      <c r="B38" s="1" t="s">
        <v>85</v>
      </c>
      <c r="C38" s="1" t="s">
        <v>62</v>
      </c>
      <c r="D38" s="1" t="s">
        <v>19</v>
      </c>
      <c r="E38" s="1">
        <v>51</v>
      </c>
      <c r="F38" s="1"/>
      <c r="G38" s="1"/>
      <c r="H38" s="1"/>
      <c r="I38" s="1"/>
      <c r="J38" s="1"/>
      <c r="K38" s="1">
        <v>60</v>
      </c>
      <c r="L38" s="3">
        <f t="shared" si="0"/>
        <v>0</v>
      </c>
      <c r="M38" s="1"/>
    </row>
    <row r="39" spans="1:13" ht="12.75">
      <c r="A39" s="1">
        <f t="shared" si="1"/>
        <v>35</v>
      </c>
      <c r="B39" s="1" t="s">
        <v>86</v>
      </c>
      <c r="C39" s="1"/>
      <c r="D39" s="1" t="s">
        <v>19</v>
      </c>
      <c r="E39" s="1">
        <v>30</v>
      </c>
      <c r="F39" s="1"/>
      <c r="G39" s="1"/>
      <c r="H39" s="1"/>
      <c r="I39" s="1"/>
      <c r="J39" s="1"/>
      <c r="K39" s="1">
        <v>60</v>
      </c>
      <c r="L39" s="3">
        <f t="shared" si="0"/>
        <v>0</v>
      </c>
      <c r="M39" s="1"/>
    </row>
    <row r="40" spans="1:13" ht="12.75">
      <c r="A40" s="1">
        <f t="shared" si="1"/>
        <v>36</v>
      </c>
      <c r="B40" s="1" t="s">
        <v>117</v>
      </c>
      <c r="C40" s="1" t="s">
        <v>63</v>
      </c>
      <c r="D40" s="1" t="s">
        <v>19</v>
      </c>
      <c r="E40" s="1">
        <v>14</v>
      </c>
      <c r="F40" s="1"/>
      <c r="G40" s="1"/>
      <c r="H40" s="1"/>
      <c r="I40" s="1"/>
      <c r="J40" s="1"/>
      <c r="K40" s="1">
        <v>60</v>
      </c>
      <c r="L40" s="3">
        <f t="shared" si="0"/>
        <v>0</v>
      </c>
      <c r="M40" s="9" t="s">
        <v>110</v>
      </c>
    </row>
    <row r="41" spans="1:13" ht="12.75">
      <c r="A41" s="1">
        <f t="shared" si="1"/>
        <v>37</v>
      </c>
      <c r="B41" s="1" t="s">
        <v>87</v>
      </c>
      <c r="C41" s="1" t="s">
        <v>64</v>
      </c>
      <c r="D41" s="1" t="s">
        <v>53</v>
      </c>
      <c r="E41" s="1">
        <v>50</v>
      </c>
      <c r="F41" s="1"/>
      <c r="G41" s="1"/>
      <c r="H41" s="1"/>
      <c r="I41" s="1"/>
      <c r="J41" s="1"/>
      <c r="K41" s="1">
        <v>60</v>
      </c>
      <c r="L41" s="3">
        <f t="shared" si="0"/>
        <v>0</v>
      </c>
      <c r="M41" s="1"/>
    </row>
    <row r="42" spans="1:13" ht="12.75">
      <c r="A42" s="1">
        <f t="shared" si="1"/>
        <v>38</v>
      </c>
      <c r="B42" s="1" t="s">
        <v>88</v>
      </c>
      <c r="C42" s="1" t="s">
        <v>65</v>
      </c>
      <c r="D42" s="1" t="s">
        <v>19</v>
      </c>
      <c r="E42" s="1">
        <v>28</v>
      </c>
      <c r="F42" s="1"/>
      <c r="G42" s="1"/>
      <c r="H42" s="1"/>
      <c r="I42" s="1"/>
      <c r="J42" s="1"/>
      <c r="K42" s="1">
        <v>60</v>
      </c>
      <c r="L42" s="3">
        <f t="shared" si="0"/>
        <v>0</v>
      </c>
      <c r="M42" s="1"/>
    </row>
    <row r="43" spans="1:13" ht="12.75">
      <c r="A43" s="1">
        <f t="shared" si="1"/>
        <v>39</v>
      </c>
      <c r="B43" s="1" t="s">
        <v>89</v>
      </c>
      <c r="C43" s="1" t="s">
        <v>66</v>
      </c>
      <c r="D43" s="1" t="s">
        <v>19</v>
      </c>
      <c r="E43" s="1">
        <v>42</v>
      </c>
      <c r="F43" s="1"/>
      <c r="G43" s="1"/>
      <c r="H43" s="1"/>
      <c r="I43" s="1"/>
      <c r="J43" s="1"/>
      <c r="K43" s="1">
        <v>60</v>
      </c>
      <c r="L43" s="3">
        <f t="shared" si="0"/>
        <v>0</v>
      </c>
      <c r="M43" s="1"/>
    </row>
    <row r="44" spans="1:13" ht="12.75">
      <c r="A44" s="1">
        <f t="shared" si="1"/>
        <v>40</v>
      </c>
      <c r="B44" s="1" t="s">
        <v>90</v>
      </c>
      <c r="C44" s="1" t="s">
        <v>67</v>
      </c>
      <c r="D44" s="1" t="s">
        <v>19</v>
      </c>
      <c r="E44" s="1">
        <v>42</v>
      </c>
      <c r="F44" s="1"/>
      <c r="G44" s="1"/>
      <c r="H44" s="1"/>
      <c r="I44" s="1"/>
      <c r="J44" s="1"/>
      <c r="K44" s="1">
        <v>60</v>
      </c>
      <c r="L44" s="3">
        <f t="shared" si="0"/>
        <v>0</v>
      </c>
      <c r="M44" s="1"/>
    </row>
    <row r="45" spans="1:13" ht="12.75">
      <c r="A45" s="1">
        <f t="shared" si="1"/>
        <v>41</v>
      </c>
      <c r="B45" s="1" t="s">
        <v>91</v>
      </c>
      <c r="C45" s="1" t="s">
        <v>68</v>
      </c>
      <c r="D45" s="1" t="s">
        <v>53</v>
      </c>
      <c r="E45" s="1">
        <v>51</v>
      </c>
      <c r="F45" s="1"/>
      <c r="G45" s="1"/>
      <c r="H45" s="1"/>
      <c r="I45" s="1"/>
      <c r="J45" s="1"/>
      <c r="K45" s="1">
        <v>60</v>
      </c>
      <c r="L45" s="3">
        <f t="shared" si="0"/>
        <v>0</v>
      </c>
      <c r="M45" s="1"/>
    </row>
    <row r="46" spans="1:13" ht="12.75">
      <c r="A46" s="1">
        <f t="shared" si="1"/>
        <v>42</v>
      </c>
      <c r="B46" s="1" t="s">
        <v>116</v>
      </c>
      <c r="C46" s="1"/>
      <c r="D46" s="1" t="s">
        <v>19</v>
      </c>
      <c r="E46" s="1">
        <v>32</v>
      </c>
      <c r="F46" s="1"/>
      <c r="G46" s="1"/>
      <c r="H46" s="1"/>
      <c r="I46" s="1"/>
      <c r="J46" s="1"/>
      <c r="K46" s="1">
        <v>60</v>
      </c>
      <c r="L46" s="3">
        <f t="shared" si="0"/>
        <v>0</v>
      </c>
      <c r="M46" s="1"/>
    </row>
    <row r="47" spans="1:13" ht="12.75">
      <c r="A47" s="1">
        <f t="shared" si="1"/>
        <v>43</v>
      </c>
      <c r="B47" s="1" t="s">
        <v>92</v>
      </c>
      <c r="C47" s="1" t="s">
        <v>69</v>
      </c>
      <c r="D47" s="1" t="s">
        <v>14</v>
      </c>
      <c r="E47" s="1">
        <v>27</v>
      </c>
      <c r="F47" s="1"/>
      <c r="G47" s="1"/>
      <c r="H47" s="1"/>
      <c r="I47" s="1"/>
      <c r="J47" s="1"/>
      <c r="K47" s="1">
        <v>60</v>
      </c>
      <c r="L47" s="3">
        <f t="shared" si="0"/>
        <v>0</v>
      </c>
      <c r="M47" s="1"/>
    </row>
    <row r="48" spans="1:13" ht="12.75">
      <c r="A48" s="1">
        <f t="shared" si="1"/>
        <v>44</v>
      </c>
      <c r="B48" s="1" t="s">
        <v>93</v>
      </c>
      <c r="C48" s="1"/>
      <c r="D48" s="1" t="s">
        <v>19</v>
      </c>
      <c r="E48" s="1">
        <v>21</v>
      </c>
      <c r="F48" s="1"/>
      <c r="G48" s="1"/>
      <c r="H48" s="1"/>
      <c r="I48" s="1"/>
      <c r="J48" s="1"/>
      <c r="K48" s="1">
        <v>60</v>
      </c>
      <c r="L48" s="3">
        <f t="shared" si="0"/>
        <v>0</v>
      </c>
      <c r="M48" s="1"/>
    </row>
    <row r="49" spans="1:13" ht="12.75">
      <c r="A49" s="1">
        <f t="shared" si="1"/>
        <v>45</v>
      </c>
      <c r="B49" s="1" t="s">
        <v>94</v>
      </c>
      <c r="C49" s="1"/>
      <c r="D49" s="1" t="s">
        <v>11</v>
      </c>
      <c r="E49" s="1">
        <v>40</v>
      </c>
      <c r="F49" s="1"/>
      <c r="G49" s="1"/>
      <c r="H49" s="1"/>
      <c r="I49" s="1"/>
      <c r="J49" s="1"/>
      <c r="K49" s="1">
        <v>60</v>
      </c>
      <c r="L49" s="3">
        <f t="shared" si="0"/>
        <v>0</v>
      </c>
      <c r="M49" s="1"/>
    </row>
    <row r="50" spans="1:13" ht="12.75">
      <c r="A50" s="1">
        <f t="shared" si="1"/>
        <v>46</v>
      </c>
      <c r="B50" s="1" t="s">
        <v>95</v>
      </c>
      <c r="C50" s="1" t="s">
        <v>70</v>
      </c>
      <c r="D50" s="1" t="s">
        <v>19</v>
      </c>
      <c r="E50" s="1">
        <v>31</v>
      </c>
      <c r="F50" s="1"/>
      <c r="G50" s="1"/>
      <c r="H50" s="1"/>
      <c r="I50" s="1"/>
      <c r="J50" s="1"/>
      <c r="K50" s="1">
        <v>60</v>
      </c>
      <c r="L50" s="3">
        <f t="shared" si="0"/>
        <v>0</v>
      </c>
      <c r="M50" s="1"/>
    </row>
    <row r="51" spans="1:13" ht="12.75">
      <c r="A51" s="1">
        <f t="shared" si="1"/>
        <v>47</v>
      </c>
      <c r="B51" s="1" t="s">
        <v>96</v>
      </c>
      <c r="C51" s="1"/>
      <c r="D51" s="1" t="s">
        <v>19</v>
      </c>
      <c r="E51" s="1">
        <v>21</v>
      </c>
      <c r="F51" s="1"/>
      <c r="G51" s="1"/>
      <c r="H51" s="1"/>
      <c r="I51" s="1"/>
      <c r="J51" s="1"/>
      <c r="K51" s="1">
        <v>60</v>
      </c>
      <c r="L51" s="3">
        <f t="shared" si="0"/>
        <v>0</v>
      </c>
      <c r="M51" s="1"/>
    </row>
    <row r="52" spans="1:13" ht="12.75">
      <c r="A52" s="1">
        <f t="shared" si="1"/>
        <v>48</v>
      </c>
      <c r="B52" s="1" t="s">
        <v>97</v>
      </c>
      <c r="C52" s="1"/>
      <c r="D52" s="1" t="s">
        <v>11</v>
      </c>
      <c r="E52" s="1">
        <v>53</v>
      </c>
      <c r="F52" s="1"/>
      <c r="G52" s="1"/>
      <c r="H52" s="1"/>
      <c r="I52" s="1"/>
      <c r="J52" s="1"/>
      <c r="K52" s="1">
        <v>60</v>
      </c>
      <c r="L52" s="3">
        <f t="shared" si="0"/>
        <v>0</v>
      </c>
      <c r="M52" s="1"/>
    </row>
    <row r="53" spans="1:13" ht="12.75">
      <c r="A53" s="1">
        <f t="shared" si="1"/>
        <v>49</v>
      </c>
      <c r="B53" s="1" t="s">
        <v>98</v>
      </c>
      <c r="C53" s="1"/>
      <c r="D53" s="1" t="s">
        <v>19</v>
      </c>
      <c r="E53" s="1">
        <v>41</v>
      </c>
      <c r="F53" s="1"/>
      <c r="G53" s="1"/>
      <c r="H53" s="1"/>
      <c r="I53" s="1"/>
      <c r="J53" s="1"/>
      <c r="K53" s="1">
        <v>60</v>
      </c>
      <c r="L53" s="3">
        <f t="shared" si="0"/>
        <v>0</v>
      </c>
      <c r="M53" s="1"/>
    </row>
    <row r="54" spans="1:13" ht="12.75">
      <c r="A54" s="1">
        <f t="shared" si="1"/>
        <v>50</v>
      </c>
      <c r="B54" s="1" t="s">
        <v>99</v>
      </c>
      <c r="C54" s="1"/>
      <c r="D54" s="1" t="s">
        <v>19</v>
      </c>
      <c r="E54" s="1">
        <v>32</v>
      </c>
      <c r="F54" s="1"/>
      <c r="G54" s="1"/>
      <c r="H54" s="1"/>
      <c r="I54" s="1"/>
      <c r="J54" s="1"/>
      <c r="K54" s="1">
        <v>60</v>
      </c>
      <c r="L54" s="3">
        <f t="shared" si="0"/>
        <v>0</v>
      </c>
      <c r="M54" s="1"/>
    </row>
    <row r="55" spans="1:13" ht="12.75">
      <c r="A55" s="1">
        <f t="shared" si="1"/>
        <v>51</v>
      </c>
      <c r="B55" s="1" t="s">
        <v>100</v>
      </c>
      <c r="C55" s="1" t="s">
        <v>71</v>
      </c>
      <c r="D55" s="1" t="s">
        <v>19</v>
      </c>
      <c r="E55" s="1">
        <v>28</v>
      </c>
      <c r="F55" s="1"/>
      <c r="G55" s="1"/>
      <c r="H55" s="1"/>
      <c r="I55" s="1"/>
      <c r="J55" s="1"/>
      <c r="K55" s="1">
        <v>60</v>
      </c>
      <c r="L55" s="3">
        <f t="shared" si="0"/>
        <v>0</v>
      </c>
      <c r="M55" s="1"/>
    </row>
    <row r="56" spans="1:13" ht="12.75">
      <c r="A56" s="1">
        <f t="shared" si="1"/>
        <v>52</v>
      </c>
      <c r="B56" s="1" t="s">
        <v>101</v>
      </c>
      <c r="C56" s="1" t="s">
        <v>72</v>
      </c>
      <c r="D56" s="1" t="s">
        <v>52</v>
      </c>
      <c r="E56" s="1">
        <v>36</v>
      </c>
      <c r="F56" s="1"/>
      <c r="G56" s="1"/>
      <c r="H56" s="1"/>
      <c r="I56" s="1"/>
      <c r="J56" s="1"/>
      <c r="K56" s="1">
        <v>60</v>
      </c>
      <c r="L56" s="3">
        <f t="shared" si="0"/>
        <v>0</v>
      </c>
      <c r="M56" s="1"/>
    </row>
    <row r="57" spans="1:13" ht="12.75">
      <c r="A57" s="1">
        <f t="shared" si="1"/>
        <v>53</v>
      </c>
      <c r="B57" s="1" t="s">
        <v>102</v>
      </c>
      <c r="C57" s="1"/>
      <c r="D57" s="1" t="s">
        <v>19</v>
      </c>
      <c r="E57" s="1">
        <v>57</v>
      </c>
      <c r="F57" s="1"/>
      <c r="G57" s="1"/>
      <c r="H57" s="1"/>
      <c r="I57" s="1"/>
      <c r="J57" s="1"/>
      <c r="K57" s="1">
        <v>60</v>
      </c>
      <c r="L57" s="3">
        <f t="shared" si="0"/>
        <v>0</v>
      </c>
      <c r="M57" s="1"/>
    </row>
    <row r="58" spans="1:13" ht="12.75">
      <c r="A58" s="1">
        <f t="shared" si="1"/>
        <v>54</v>
      </c>
      <c r="B58" s="1" t="s">
        <v>103</v>
      </c>
      <c r="C58" s="1" t="s">
        <v>73</v>
      </c>
      <c r="D58" s="1" t="s">
        <v>19</v>
      </c>
      <c r="E58" s="1">
        <v>36</v>
      </c>
      <c r="F58" s="1"/>
      <c r="G58" s="1"/>
      <c r="H58" s="1"/>
      <c r="I58" s="1"/>
      <c r="J58" s="1"/>
      <c r="K58" s="1">
        <v>60</v>
      </c>
      <c r="L58" s="3">
        <f t="shared" si="0"/>
        <v>0</v>
      </c>
      <c r="M58" s="1"/>
    </row>
    <row r="59" spans="1:13" ht="12.75">
      <c r="A59" s="1">
        <f t="shared" si="1"/>
        <v>55</v>
      </c>
      <c r="B59" s="1" t="s">
        <v>104</v>
      </c>
      <c r="C59" s="1"/>
      <c r="D59" s="1" t="s">
        <v>19</v>
      </c>
      <c r="E59" s="1">
        <v>33</v>
      </c>
      <c r="F59" s="1"/>
      <c r="G59" s="1"/>
      <c r="H59" s="1"/>
      <c r="I59" s="1"/>
      <c r="J59" s="1"/>
      <c r="K59" s="1">
        <v>60</v>
      </c>
      <c r="L59" s="3">
        <f t="shared" si="0"/>
        <v>0</v>
      </c>
      <c r="M59" s="1"/>
    </row>
    <row r="60" spans="1:13" ht="12.75">
      <c r="A60" s="1">
        <f t="shared" si="1"/>
        <v>56</v>
      </c>
      <c r="B60" s="1" t="s">
        <v>105</v>
      </c>
      <c r="C60" s="1"/>
      <c r="D60" s="1" t="s">
        <v>19</v>
      </c>
      <c r="E60" s="1">
        <v>29</v>
      </c>
      <c r="F60" s="1"/>
      <c r="G60" s="1"/>
      <c r="H60" s="1"/>
      <c r="I60" s="1"/>
      <c r="J60" s="1"/>
      <c r="K60" s="1">
        <v>60</v>
      </c>
      <c r="L60" s="3">
        <f t="shared" si="0"/>
        <v>0</v>
      </c>
      <c r="M60" s="1"/>
    </row>
    <row r="61" spans="1:13" ht="12.75">
      <c r="A61" s="1">
        <f t="shared" si="1"/>
        <v>57</v>
      </c>
      <c r="B61" s="1" t="s">
        <v>106</v>
      </c>
      <c r="C61" s="1"/>
      <c r="D61" s="1" t="s">
        <v>19</v>
      </c>
      <c r="E61" s="1">
        <v>33</v>
      </c>
      <c r="F61" s="1"/>
      <c r="G61" s="1"/>
      <c r="H61" s="1"/>
      <c r="I61" s="1"/>
      <c r="J61" s="1"/>
      <c r="K61" s="1">
        <v>60</v>
      </c>
      <c r="L61" s="3">
        <f t="shared" si="0"/>
        <v>0</v>
      </c>
      <c r="M61" s="1"/>
    </row>
    <row r="62" spans="1:13" ht="12.75">
      <c r="A62" s="1">
        <f t="shared" si="1"/>
        <v>58</v>
      </c>
      <c r="B62" s="1" t="s">
        <v>107</v>
      </c>
      <c r="C62" s="1" t="s">
        <v>74</v>
      </c>
      <c r="D62" s="1" t="s">
        <v>11</v>
      </c>
      <c r="E62" s="1">
        <v>29</v>
      </c>
      <c r="F62" s="1"/>
      <c r="G62" s="1"/>
      <c r="H62" s="1"/>
      <c r="I62" s="1"/>
      <c r="J62" s="1"/>
      <c r="K62" s="1">
        <v>60</v>
      </c>
      <c r="L62" s="3">
        <f t="shared" si="0"/>
        <v>0</v>
      </c>
      <c r="M62" s="1"/>
    </row>
    <row r="63" spans="1:13" ht="12.75">
      <c r="A63" s="1">
        <f t="shared" si="1"/>
        <v>59</v>
      </c>
      <c r="B63" s="1" t="s">
        <v>108</v>
      </c>
      <c r="C63" s="1" t="s">
        <v>75</v>
      </c>
      <c r="D63" s="1" t="s">
        <v>19</v>
      </c>
      <c r="E63" s="1">
        <v>36</v>
      </c>
      <c r="F63" s="1"/>
      <c r="G63" s="1"/>
      <c r="H63" s="1"/>
      <c r="I63" s="1"/>
      <c r="J63" s="1"/>
      <c r="K63" s="1">
        <v>60</v>
      </c>
      <c r="L63" s="3">
        <f t="shared" si="0"/>
        <v>0</v>
      </c>
      <c r="M63" s="1"/>
    </row>
    <row r="64" spans="1:13" ht="12.75">
      <c r="A64" s="1">
        <f t="shared" si="1"/>
        <v>60</v>
      </c>
      <c r="B64" s="1" t="s">
        <v>109</v>
      </c>
      <c r="C64" s="1" t="s">
        <v>76</v>
      </c>
      <c r="D64" s="1" t="s">
        <v>19</v>
      </c>
      <c r="E64" s="1">
        <v>34</v>
      </c>
      <c r="F64" s="1"/>
      <c r="G64" s="1"/>
      <c r="H64" s="1"/>
      <c r="I64" s="1"/>
      <c r="J64" s="1"/>
      <c r="K64" s="1">
        <v>60</v>
      </c>
      <c r="L64" s="3">
        <f t="shared" si="0"/>
        <v>0</v>
      </c>
      <c r="M64" s="1"/>
    </row>
  </sheetData>
  <mergeCells count="12">
    <mergeCell ref="A2:A4"/>
    <mergeCell ref="B2:B4"/>
    <mergeCell ref="C2:C4"/>
    <mergeCell ref="D2:D4"/>
    <mergeCell ref="L2:L4"/>
    <mergeCell ref="E2:E4"/>
    <mergeCell ref="F2:F4"/>
    <mergeCell ref="H2:H4"/>
    <mergeCell ref="K2:K4"/>
    <mergeCell ref="G2:G4"/>
    <mergeCell ref="I2:I4"/>
    <mergeCell ref="J2:J4"/>
  </mergeCells>
  <hyperlinks>
    <hyperlink ref="C16" r:id="rId1" display="Антошк@"/>
    <hyperlink ref="C31" r:id="rId2" display="Вл@димир"/>
  </hyperlinks>
  <printOptions/>
  <pageMargins left="0.75" right="0.75" top="1" bottom="1" header="0.5" footer="0.5"/>
  <pageSetup fitToHeight="1" fitToWidth="1" horizontalDpi="600" verticalDpi="600" orientation="portrait" paperSize="9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C4"/>
    </sheetView>
  </sheetViews>
  <sheetFormatPr defaultColWidth="9.00390625" defaultRowHeight="12.75"/>
  <cols>
    <col min="1" max="1" width="6.75390625" style="0" bestFit="1" customWidth="1"/>
    <col min="2" max="2" width="27.00390625" style="0" customWidth="1"/>
    <col min="3" max="3" width="12.625" style="0" customWidth="1"/>
    <col min="4" max="4" width="13.00390625" style="0" customWidth="1"/>
    <col min="5" max="5" width="8.875" style="0" customWidth="1"/>
    <col min="6" max="6" width="7.25390625" style="0" customWidth="1"/>
    <col min="7" max="7" width="7.25390625" style="0" bestFit="1" customWidth="1"/>
    <col min="8" max="8" width="3.875" style="0" bestFit="1" customWidth="1"/>
    <col min="9" max="9" width="7.25390625" style="0" customWidth="1"/>
    <col min="10" max="10" width="8.25390625" style="0" customWidth="1"/>
    <col min="11" max="11" width="11.00390625" style="0" customWidth="1"/>
  </cols>
  <sheetData>
    <row r="1" ht="21.75" customHeight="1">
      <c r="C1" s="5" t="s">
        <v>164</v>
      </c>
    </row>
    <row r="2" spans="1:13" ht="12.7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20" t="s">
        <v>6</v>
      </c>
      <c r="H2" s="19" t="s">
        <v>8</v>
      </c>
      <c r="I2" s="22" t="s">
        <v>16</v>
      </c>
      <c r="J2" s="22" t="s">
        <v>17</v>
      </c>
      <c r="K2" s="17" t="s">
        <v>7</v>
      </c>
      <c r="L2" s="17" t="s">
        <v>9</v>
      </c>
      <c r="M2" s="1"/>
    </row>
    <row r="3" spans="1:13" ht="12.75">
      <c r="A3" s="18"/>
      <c r="B3" s="18"/>
      <c r="C3" s="18"/>
      <c r="D3" s="18"/>
      <c r="E3" s="18"/>
      <c r="F3" s="18"/>
      <c r="G3" s="21"/>
      <c r="H3" s="19"/>
      <c r="I3" s="23"/>
      <c r="J3" s="23"/>
      <c r="K3" s="17"/>
      <c r="L3" s="17"/>
      <c r="M3" s="1"/>
    </row>
    <row r="4" spans="1:13" ht="22.5" customHeight="1">
      <c r="A4" s="18"/>
      <c r="B4" s="18"/>
      <c r="C4" s="18"/>
      <c r="D4" s="18"/>
      <c r="E4" s="18"/>
      <c r="F4" s="18"/>
      <c r="G4" s="21"/>
      <c r="H4" s="19"/>
      <c r="I4" s="23"/>
      <c r="J4" s="23"/>
      <c r="K4" s="17"/>
      <c r="L4" s="17"/>
      <c r="M4" s="1"/>
    </row>
    <row r="5" spans="1:13" ht="18.75" customHeight="1">
      <c r="A5" s="1">
        <v>1</v>
      </c>
      <c r="B5" s="16" t="s">
        <v>12</v>
      </c>
      <c r="C5" s="1"/>
      <c r="D5" s="1" t="s">
        <v>14</v>
      </c>
      <c r="E5" s="1">
        <v>27</v>
      </c>
      <c r="F5" s="1"/>
      <c r="G5" s="1"/>
      <c r="H5" s="1"/>
      <c r="I5" s="1"/>
      <c r="J5" s="1"/>
      <c r="K5" s="10">
        <f>$B$65</f>
        <v>48</v>
      </c>
      <c r="L5" s="3">
        <f>($B$65-K5)/$B$65</f>
        <v>0</v>
      </c>
      <c r="M5" s="1"/>
    </row>
    <row r="6" spans="1:13" ht="12.75">
      <c r="A6" s="1">
        <f>A5+1</f>
        <v>2</v>
      </c>
      <c r="B6" s="16" t="s">
        <v>100</v>
      </c>
      <c r="C6" s="1" t="s">
        <v>71</v>
      </c>
      <c r="D6" s="1" t="s">
        <v>19</v>
      </c>
      <c r="E6" s="1">
        <v>28</v>
      </c>
      <c r="F6" s="1"/>
      <c r="G6" s="1"/>
      <c r="H6" s="1"/>
      <c r="I6" s="1"/>
      <c r="J6" s="1"/>
      <c r="K6" s="10">
        <f aca="true" t="shared" si="0" ref="K6:K64">$B$65</f>
        <v>48</v>
      </c>
      <c r="L6" s="3">
        <f aca="true" t="shared" si="1" ref="L6:L64">($B$65-K6)/$B$65</f>
        <v>0</v>
      </c>
      <c r="M6" s="1"/>
    </row>
    <row r="7" spans="1:13" ht="12.75">
      <c r="A7" s="1">
        <f aca="true" t="shared" si="2" ref="A7:A64">A6+1</f>
        <v>3</v>
      </c>
      <c r="B7" s="1" t="s">
        <v>119</v>
      </c>
      <c r="C7" s="1" t="s">
        <v>125</v>
      </c>
      <c r="D7" s="1" t="s">
        <v>19</v>
      </c>
      <c r="E7" s="1">
        <v>22</v>
      </c>
      <c r="F7" s="1"/>
      <c r="G7" s="1"/>
      <c r="H7" s="1"/>
      <c r="I7" s="1"/>
      <c r="J7" s="1"/>
      <c r="K7" s="10">
        <f t="shared" si="0"/>
        <v>48</v>
      </c>
      <c r="L7" s="3">
        <f t="shared" si="1"/>
        <v>0</v>
      </c>
      <c r="M7" s="1"/>
    </row>
    <row r="8" spans="1:13" ht="12.75">
      <c r="A8" s="1">
        <f t="shared" si="2"/>
        <v>4</v>
      </c>
      <c r="B8" s="1" t="s">
        <v>120</v>
      </c>
      <c r="C8" s="1"/>
      <c r="D8" s="1" t="s">
        <v>19</v>
      </c>
      <c r="E8" s="1">
        <v>31</v>
      </c>
      <c r="F8" s="1">
        <v>165</v>
      </c>
      <c r="G8" s="1"/>
      <c r="H8" s="1">
        <v>1</v>
      </c>
      <c r="I8" s="1">
        <v>165</v>
      </c>
      <c r="J8" s="1">
        <v>165</v>
      </c>
      <c r="K8" s="4">
        <v>14</v>
      </c>
      <c r="L8" s="3">
        <f t="shared" si="1"/>
        <v>0.7083333333333334</v>
      </c>
      <c r="M8" s="1" t="s">
        <v>10</v>
      </c>
    </row>
    <row r="9" spans="1:13" ht="12.75">
      <c r="A9" s="1">
        <f t="shared" si="2"/>
        <v>5</v>
      </c>
      <c r="B9" s="16" t="s">
        <v>20</v>
      </c>
      <c r="C9" s="1" t="s">
        <v>21</v>
      </c>
      <c r="D9" s="1" t="s">
        <v>11</v>
      </c>
      <c r="E9" s="12">
        <v>41</v>
      </c>
      <c r="F9" s="1">
        <v>1330</v>
      </c>
      <c r="G9" s="1"/>
      <c r="H9" s="1">
        <v>1</v>
      </c>
      <c r="I9" s="1">
        <v>1330</v>
      </c>
      <c r="J9" s="1">
        <v>1330</v>
      </c>
      <c r="K9" s="4">
        <v>2</v>
      </c>
      <c r="L9" s="3">
        <f t="shared" si="1"/>
        <v>0.9583333333333334</v>
      </c>
      <c r="M9" s="1" t="s">
        <v>10</v>
      </c>
    </row>
    <row r="10" spans="1:13" ht="12.75">
      <c r="A10" s="1">
        <f t="shared" si="2"/>
        <v>6</v>
      </c>
      <c r="B10" s="7" t="s">
        <v>121</v>
      </c>
      <c r="C10" s="7" t="s">
        <v>126</v>
      </c>
      <c r="D10" s="7" t="s">
        <v>19</v>
      </c>
      <c r="E10" s="7">
        <v>27</v>
      </c>
      <c r="F10" s="1"/>
      <c r="G10" s="1"/>
      <c r="H10" s="1"/>
      <c r="I10" s="1"/>
      <c r="J10" s="1"/>
      <c r="K10" s="10">
        <f t="shared" si="0"/>
        <v>48</v>
      </c>
      <c r="L10" s="3">
        <f t="shared" si="1"/>
        <v>0</v>
      </c>
      <c r="M10" s="1"/>
    </row>
    <row r="11" spans="1:13" ht="12.75">
      <c r="A11" s="1">
        <f t="shared" si="2"/>
        <v>7</v>
      </c>
      <c r="B11" s="16" t="s">
        <v>79</v>
      </c>
      <c r="C11" s="1" t="s">
        <v>56</v>
      </c>
      <c r="D11" s="1" t="s">
        <v>19</v>
      </c>
      <c r="E11" s="1">
        <v>42</v>
      </c>
      <c r="F11" s="1"/>
      <c r="G11" s="1"/>
      <c r="H11" s="1"/>
      <c r="I11" s="1"/>
      <c r="J11" s="1"/>
      <c r="K11" s="10">
        <f t="shared" si="0"/>
        <v>48</v>
      </c>
      <c r="L11" s="3">
        <f t="shared" si="1"/>
        <v>0</v>
      </c>
      <c r="M11" s="1"/>
    </row>
    <row r="12" spans="1:13" ht="12.75">
      <c r="A12" s="1">
        <f t="shared" si="2"/>
        <v>8</v>
      </c>
      <c r="B12" s="16" t="s">
        <v>80</v>
      </c>
      <c r="C12" s="2" t="s">
        <v>57</v>
      </c>
      <c r="D12" s="1" t="s">
        <v>19</v>
      </c>
      <c r="E12" s="1">
        <v>41</v>
      </c>
      <c r="F12" s="1"/>
      <c r="G12" s="1"/>
      <c r="H12" s="1"/>
      <c r="I12" s="1"/>
      <c r="J12" s="1"/>
      <c r="K12" s="10">
        <f t="shared" si="0"/>
        <v>48</v>
      </c>
      <c r="L12" s="3">
        <f t="shared" si="1"/>
        <v>0</v>
      </c>
      <c r="M12" s="1"/>
    </row>
    <row r="13" spans="1:13" ht="12.75">
      <c r="A13" s="1">
        <f t="shared" si="2"/>
        <v>9</v>
      </c>
      <c r="B13" s="16" t="s">
        <v>86</v>
      </c>
      <c r="C13" s="1"/>
      <c r="D13" s="1" t="s">
        <v>19</v>
      </c>
      <c r="E13" s="12">
        <v>31</v>
      </c>
      <c r="F13" s="1"/>
      <c r="G13" s="1"/>
      <c r="H13" s="1"/>
      <c r="I13" s="1"/>
      <c r="J13" s="1"/>
      <c r="K13" s="10">
        <f t="shared" si="0"/>
        <v>48</v>
      </c>
      <c r="L13" s="3">
        <f t="shared" si="1"/>
        <v>0</v>
      </c>
      <c r="M13" s="1"/>
    </row>
    <row r="14" spans="1:13" ht="12.75">
      <c r="A14" s="1">
        <f t="shared" si="2"/>
        <v>10</v>
      </c>
      <c r="B14" s="7"/>
      <c r="C14" s="1"/>
      <c r="D14" s="1"/>
      <c r="E14" s="1"/>
      <c r="F14" s="1"/>
      <c r="G14" s="1"/>
      <c r="H14" s="1"/>
      <c r="I14" s="1"/>
      <c r="J14" s="1"/>
      <c r="K14" s="10">
        <f t="shared" si="0"/>
        <v>48</v>
      </c>
      <c r="L14" s="3">
        <f t="shared" si="1"/>
        <v>0</v>
      </c>
      <c r="M14" s="1"/>
    </row>
    <row r="15" spans="1:13" ht="12.75">
      <c r="A15" s="1">
        <f t="shared" si="2"/>
        <v>11</v>
      </c>
      <c r="B15" s="7" t="s">
        <v>122</v>
      </c>
      <c r="C15" s="1"/>
      <c r="D15" s="1" t="s">
        <v>14</v>
      </c>
      <c r="E15" s="1">
        <v>25</v>
      </c>
      <c r="F15" s="1"/>
      <c r="G15" s="1"/>
      <c r="H15" s="1"/>
      <c r="I15" s="1"/>
      <c r="J15" s="1"/>
      <c r="K15" s="10">
        <f t="shared" si="0"/>
        <v>48</v>
      </c>
      <c r="L15" s="3">
        <f t="shared" si="1"/>
        <v>0</v>
      </c>
      <c r="M15" s="1"/>
    </row>
    <row r="16" spans="1:13" ht="12.75">
      <c r="A16" s="1">
        <f t="shared" si="2"/>
        <v>12</v>
      </c>
      <c r="B16" s="16" t="s">
        <v>39</v>
      </c>
      <c r="C16" s="1"/>
      <c r="D16" s="1" t="s">
        <v>19</v>
      </c>
      <c r="E16" s="1">
        <v>37</v>
      </c>
      <c r="F16" s="1"/>
      <c r="G16" s="1"/>
      <c r="H16" s="1"/>
      <c r="I16" s="1"/>
      <c r="J16" s="1"/>
      <c r="K16" s="10">
        <f t="shared" si="0"/>
        <v>48</v>
      </c>
      <c r="L16" s="3">
        <f t="shared" si="1"/>
        <v>0</v>
      </c>
      <c r="M16" s="1"/>
    </row>
    <row r="17" spans="1:13" ht="12.75">
      <c r="A17" s="1">
        <f t="shared" si="2"/>
        <v>13</v>
      </c>
      <c r="B17" s="1"/>
      <c r="C17" s="1"/>
      <c r="D17" s="1"/>
      <c r="E17" s="1"/>
      <c r="F17" s="1"/>
      <c r="G17" s="1"/>
      <c r="H17" s="1"/>
      <c r="I17" s="1"/>
      <c r="J17" s="1"/>
      <c r="K17" s="10">
        <f t="shared" si="0"/>
        <v>48</v>
      </c>
      <c r="L17" s="3">
        <f t="shared" si="1"/>
        <v>0</v>
      </c>
      <c r="M17" s="1"/>
    </row>
    <row r="18" spans="1:13" ht="12.75">
      <c r="A18" s="1">
        <f t="shared" si="2"/>
        <v>14</v>
      </c>
      <c r="B18" s="1"/>
      <c r="C18" s="1"/>
      <c r="D18" s="1"/>
      <c r="E18" s="1"/>
      <c r="F18" s="1"/>
      <c r="G18" s="1"/>
      <c r="H18" s="1"/>
      <c r="I18" s="1"/>
      <c r="J18" s="1"/>
      <c r="K18" s="10">
        <f t="shared" si="0"/>
        <v>48</v>
      </c>
      <c r="L18" s="3">
        <f t="shared" si="1"/>
        <v>0</v>
      </c>
      <c r="M18" s="1"/>
    </row>
    <row r="19" spans="1:13" ht="12.75">
      <c r="A19" s="1">
        <f t="shared" si="2"/>
        <v>15</v>
      </c>
      <c r="B19" s="16" t="s">
        <v>24</v>
      </c>
      <c r="C19" s="1" t="s">
        <v>28</v>
      </c>
      <c r="D19" s="1" t="s">
        <v>25</v>
      </c>
      <c r="E19" s="1">
        <v>31</v>
      </c>
      <c r="F19" s="1">
        <v>840</v>
      </c>
      <c r="G19" s="1"/>
      <c r="H19" s="1">
        <v>1</v>
      </c>
      <c r="I19" s="1">
        <v>840</v>
      </c>
      <c r="J19" s="1">
        <v>840</v>
      </c>
      <c r="K19" s="4">
        <v>4</v>
      </c>
      <c r="L19" s="3">
        <f t="shared" si="1"/>
        <v>0.9166666666666666</v>
      </c>
      <c r="M19" s="1" t="s">
        <v>10</v>
      </c>
    </row>
    <row r="20" spans="1:13" ht="12.75">
      <c r="A20" s="1">
        <f t="shared" si="2"/>
        <v>16</v>
      </c>
      <c r="B20" s="1"/>
      <c r="C20" s="1"/>
      <c r="D20" s="1"/>
      <c r="E20" s="1"/>
      <c r="F20" s="1"/>
      <c r="G20" s="1"/>
      <c r="H20" s="1"/>
      <c r="I20" s="1"/>
      <c r="J20" s="1"/>
      <c r="K20" s="10">
        <f t="shared" si="0"/>
        <v>48</v>
      </c>
      <c r="L20" s="3">
        <f t="shared" si="1"/>
        <v>0</v>
      </c>
      <c r="M20" s="1"/>
    </row>
    <row r="21" spans="1:13" ht="12.75">
      <c r="A21" s="1">
        <f t="shared" si="2"/>
        <v>17</v>
      </c>
      <c r="B21" s="1" t="s">
        <v>123</v>
      </c>
      <c r="C21" s="1" t="s">
        <v>124</v>
      </c>
      <c r="D21" s="1" t="s">
        <v>19</v>
      </c>
      <c r="E21" s="1">
        <v>25</v>
      </c>
      <c r="F21" s="1"/>
      <c r="G21" s="1"/>
      <c r="H21" s="1"/>
      <c r="I21" s="1"/>
      <c r="J21" s="1"/>
      <c r="K21" s="10">
        <f t="shared" si="0"/>
        <v>48</v>
      </c>
      <c r="L21" s="3">
        <f t="shared" si="1"/>
        <v>0</v>
      </c>
      <c r="M21" s="1"/>
    </row>
    <row r="22" spans="1:13" ht="12.75">
      <c r="A22" s="1">
        <f t="shared" si="2"/>
        <v>18</v>
      </c>
      <c r="B22" s="16" t="s">
        <v>104</v>
      </c>
      <c r="C22" s="1"/>
      <c r="D22" s="1" t="s">
        <v>19</v>
      </c>
      <c r="E22" s="1">
        <v>33</v>
      </c>
      <c r="F22" s="1">
        <v>160</v>
      </c>
      <c r="G22" s="1"/>
      <c r="H22" s="1"/>
      <c r="I22" s="1"/>
      <c r="J22" s="1"/>
      <c r="K22" s="4">
        <v>15</v>
      </c>
      <c r="L22" s="3">
        <f t="shared" si="1"/>
        <v>0.6875</v>
      </c>
      <c r="M22" s="1" t="s">
        <v>111</v>
      </c>
    </row>
    <row r="23" spans="1:13" ht="12.75">
      <c r="A23" s="1">
        <f t="shared" si="2"/>
        <v>19</v>
      </c>
      <c r="B23" s="1" t="s">
        <v>127</v>
      </c>
      <c r="C23" s="7" t="s">
        <v>128</v>
      </c>
      <c r="D23" s="7" t="s">
        <v>19</v>
      </c>
      <c r="E23" s="7">
        <v>33</v>
      </c>
      <c r="F23" s="1"/>
      <c r="G23" s="1"/>
      <c r="H23" s="1"/>
      <c r="I23" s="1"/>
      <c r="J23" s="1"/>
      <c r="K23" s="10">
        <f t="shared" si="0"/>
        <v>48</v>
      </c>
      <c r="L23" s="3">
        <f t="shared" si="1"/>
        <v>0</v>
      </c>
      <c r="M23" s="1"/>
    </row>
    <row r="24" spans="1:13" ht="12.75">
      <c r="A24" s="1">
        <f t="shared" si="2"/>
        <v>20</v>
      </c>
      <c r="B24" s="16" t="s">
        <v>97</v>
      </c>
      <c r="C24" s="7"/>
      <c r="D24" s="7" t="s">
        <v>11</v>
      </c>
      <c r="E24" s="7">
        <v>52</v>
      </c>
      <c r="F24" s="1"/>
      <c r="G24" s="1"/>
      <c r="H24" s="1"/>
      <c r="I24" s="1"/>
      <c r="J24" s="1"/>
      <c r="K24" s="10">
        <f t="shared" si="0"/>
        <v>48</v>
      </c>
      <c r="L24" s="3">
        <f t="shared" si="1"/>
        <v>0</v>
      </c>
      <c r="M24" s="1"/>
    </row>
    <row r="25" spans="1:13" ht="12.75">
      <c r="A25" s="1">
        <f t="shared" si="2"/>
        <v>21</v>
      </c>
      <c r="B25" s="16" t="s">
        <v>101</v>
      </c>
      <c r="C25" s="7" t="s">
        <v>72</v>
      </c>
      <c r="D25" s="7" t="s">
        <v>52</v>
      </c>
      <c r="E25" s="7">
        <v>36</v>
      </c>
      <c r="F25" s="1"/>
      <c r="G25" s="1"/>
      <c r="H25" s="1"/>
      <c r="I25" s="1"/>
      <c r="J25" s="1"/>
      <c r="K25" s="10">
        <f t="shared" si="0"/>
        <v>48</v>
      </c>
      <c r="L25" s="3">
        <f t="shared" si="1"/>
        <v>0</v>
      </c>
      <c r="M25" s="1"/>
    </row>
    <row r="26" spans="1:13" ht="12.75">
      <c r="A26" s="1">
        <f t="shared" si="2"/>
        <v>22</v>
      </c>
      <c r="B26" s="16" t="s">
        <v>82</v>
      </c>
      <c r="C26" s="7" t="s">
        <v>59</v>
      </c>
      <c r="D26" s="7" t="s">
        <v>19</v>
      </c>
      <c r="E26" s="12">
        <v>31</v>
      </c>
      <c r="F26" s="1"/>
      <c r="G26" s="1"/>
      <c r="H26" s="1"/>
      <c r="I26" s="1"/>
      <c r="J26" s="1"/>
      <c r="K26" s="10">
        <f t="shared" si="0"/>
        <v>48</v>
      </c>
      <c r="L26" s="3">
        <f t="shared" si="1"/>
        <v>0</v>
      </c>
      <c r="M26" s="1"/>
    </row>
    <row r="27" spans="1:13" ht="12.75">
      <c r="A27" s="1">
        <f t="shared" si="2"/>
        <v>23</v>
      </c>
      <c r="B27" s="7" t="s">
        <v>129</v>
      </c>
      <c r="C27" s="7" t="s">
        <v>130</v>
      </c>
      <c r="D27" s="7" t="s">
        <v>14</v>
      </c>
      <c r="E27" s="7">
        <v>29</v>
      </c>
      <c r="F27" s="1"/>
      <c r="G27" s="1"/>
      <c r="H27" s="1"/>
      <c r="I27" s="1"/>
      <c r="J27" s="1"/>
      <c r="K27" s="10">
        <f t="shared" si="0"/>
        <v>48</v>
      </c>
      <c r="L27" s="3">
        <f t="shared" si="1"/>
        <v>0</v>
      </c>
      <c r="M27" s="1"/>
    </row>
    <row r="28" spans="1:13" ht="12.75">
      <c r="A28" s="1">
        <f t="shared" si="2"/>
        <v>24</v>
      </c>
      <c r="B28" s="16" t="s">
        <v>91</v>
      </c>
      <c r="C28" s="7" t="s">
        <v>68</v>
      </c>
      <c r="D28" s="7" t="s">
        <v>53</v>
      </c>
      <c r="E28" s="7">
        <v>51</v>
      </c>
      <c r="F28" s="1"/>
      <c r="G28" s="1"/>
      <c r="H28" s="1"/>
      <c r="I28" s="1"/>
      <c r="J28" s="1"/>
      <c r="K28" s="10">
        <f t="shared" si="0"/>
        <v>48</v>
      </c>
      <c r="L28" s="3">
        <f t="shared" si="1"/>
        <v>0</v>
      </c>
      <c r="M28" s="1"/>
    </row>
    <row r="29" spans="1:13" ht="12.75">
      <c r="A29" s="1">
        <f t="shared" si="2"/>
        <v>25</v>
      </c>
      <c r="B29" s="16" t="s">
        <v>78</v>
      </c>
      <c r="C29" s="7" t="s">
        <v>55</v>
      </c>
      <c r="D29" s="7" t="s">
        <v>14</v>
      </c>
      <c r="E29" s="7">
        <v>29</v>
      </c>
      <c r="F29" s="1"/>
      <c r="G29" s="1"/>
      <c r="H29" s="1"/>
      <c r="I29" s="1"/>
      <c r="J29" s="1"/>
      <c r="K29" s="10">
        <f t="shared" si="0"/>
        <v>48</v>
      </c>
      <c r="L29" s="3">
        <f t="shared" si="1"/>
        <v>0</v>
      </c>
      <c r="M29" s="1"/>
    </row>
    <row r="30" spans="1:13" ht="12.75">
      <c r="A30" s="1">
        <f t="shared" si="2"/>
        <v>26</v>
      </c>
      <c r="B30" s="16" t="s">
        <v>85</v>
      </c>
      <c r="C30" s="7" t="s">
        <v>62</v>
      </c>
      <c r="D30" s="7" t="s">
        <v>19</v>
      </c>
      <c r="E30" s="7">
        <v>51</v>
      </c>
      <c r="F30" s="1">
        <v>720</v>
      </c>
      <c r="G30" s="1"/>
      <c r="H30" s="1">
        <v>1</v>
      </c>
      <c r="I30" s="1">
        <v>720</v>
      </c>
      <c r="J30" s="1">
        <v>720</v>
      </c>
      <c r="K30" s="4">
        <v>5</v>
      </c>
      <c r="L30" s="3">
        <f t="shared" si="1"/>
        <v>0.8958333333333334</v>
      </c>
      <c r="M30" s="1" t="s">
        <v>10</v>
      </c>
    </row>
    <row r="31" spans="1:13" ht="12.75">
      <c r="A31" s="1">
        <f t="shared" si="2"/>
        <v>27</v>
      </c>
      <c r="B31" s="7"/>
      <c r="C31" s="7"/>
      <c r="D31" s="7"/>
      <c r="E31" s="7"/>
      <c r="F31" s="1"/>
      <c r="G31" s="1"/>
      <c r="H31" s="1"/>
      <c r="I31" s="1"/>
      <c r="J31" s="1"/>
      <c r="K31" s="10">
        <f t="shared" si="0"/>
        <v>48</v>
      </c>
      <c r="L31" s="3">
        <f t="shared" si="1"/>
        <v>0</v>
      </c>
      <c r="M31" s="1"/>
    </row>
    <row r="32" spans="1:13" ht="12.75">
      <c r="A32" s="1">
        <f t="shared" si="2"/>
        <v>28</v>
      </c>
      <c r="B32" s="16" t="s">
        <v>115</v>
      </c>
      <c r="C32" s="7"/>
      <c r="D32" s="7" t="s">
        <v>54</v>
      </c>
      <c r="E32" s="7">
        <v>48</v>
      </c>
      <c r="F32" s="1"/>
      <c r="G32" s="1"/>
      <c r="H32" s="1"/>
      <c r="I32" s="1"/>
      <c r="J32" s="1"/>
      <c r="K32" s="10">
        <f t="shared" si="0"/>
        <v>48</v>
      </c>
      <c r="L32" s="3">
        <f t="shared" si="1"/>
        <v>0</v>
      </c>
      <c r="M32" s="1"/>
    </row>
    <row r="33" spans="1:13" ht="12.75">
      <c r="A33" s="1">
        <f t="shared" si="2"/>
        <v>29</v>
      </c>
      <c r="B33" s="7" t="s">
        <v>132</v>
      </c>
      <c r="C33" s="7" t="s">
        <v>131</v>
      </c>
      <c r="D33" s="7" t="s">
        <v>19</v>
      </c>
      <c r="E33" s="7">
        <v>42</v>
      </c>
      <c r="F33" s="1"/>
      <c r="G33" s="1"/>
      <c r="H33" s="1"/>
      <c r="I33" s="1"/>
      <c r="J33" s="1"/>
      <c r="K33" s="10">
        <f t="shared" si="0"/>
        <v>48</v>
      </c>
      <c r="L33" s="3">
        <f t="shared" si="1"/>
        <v>0</v>
      </c>
      <c r="M33" s="1"/>
    </row>
    <row r="34" spans="1:13" ht="12.75">
      <c r="A34" s="1">
        <f t="shared" si="2"/>
        <v>30</v>
      </c>
      <c r="B34" s="7" t="s">
        <v>133</v>
      </c>
      <c r="C34" s="7" t="s">
        <v>134</v>
      </c>
      <c r="D34" s="7" t="s">
        <v>19</v>
      </c>
      <c r="E34" s="7">
        <v>47</v>
      </c>
      <c r="F34" s="1">
        <v>350</v>
      </c>
      <c r="G34" s="1"/>
      <c r="H34" s="1">
        <v>1</v>
      </c>
      <c r="I34" s="1">
        <v>350</v>
      </c>
      <c r="J34" s="1">
        <v>350</v>
      </c>
      <c r="K34" s="4">
        <v>12</v>
      </c>
      <c r="L34" s="3">
        <f t="shared" si="1"/>
        <v>0.75</v>
      </c>
      <c r="M34" s="1" t="s">
        <v>10</v>
      </c>
    </row>
    <row r="35" spans="1:13" ht="12.75">
      <c r="A35" s="1">
        <f t="shared" si="2"/>
        <v>31</v>
      </c>
      <c r="B35" s="7" t="s">
        <v>135</v>
      </c>
      <c r="C35" s="7" t="s">
        <v>136</v>
      </c>
      <c r="D35" s="7" t="s">
        <v>19</v>
      </c>
      <c r="E35" s="7">
        <v>34</v>
      </c>
      <c r="F35" s="1"/>
      <c r="G35" s="1"/>
      <c r="H35" s="1"/>
      <c r="I35" s="1"/>
      <c r="J35" s="1"/>
      <c r="K35" s="10">
        <f t="shared" si="0"/>
        <v>48</v>
      </c>
      <c r="L35" s="3">
        <f t="shared" si="1"/>
        <v>0</v>
      </c>
      <c r="M35" s="1"/>
    </row>
    <row r="36" spans="1:13" ht="12.75">
      <c r="A36" s="1">
        <f t="shared" si="2"/>
        <v>32</v>
      </c>
      <c r="B36" s="7" t="s">
        <v>137</v>
      </c>
      <c r="C36" s="7" t="s">
        <v>138</v>
      </c>
      <c r="D36" s="7" t="s">
        <v>19</v>
      </c>
      <c r="E36" s="7">
        <v>32</v>
      </c>
      <c r="F36" s="1"/>
      <c r="G36" s="1"/>
      <c r="H36" s="1"/>
      <c r="I36" s="1"/>
      <c r="J36" s="1"/>
      <c r="K36" s="10">
        <f t="shared" si="0"/>
        <v>48</v>
      </c>
      <c r="L36" s="3">
        <f t="shared" si="1"/>
        <v>0</v>
      </c>
      <c r="M36" s="1"/>
    </row>
    <row r="37" spans="1:13" ht="12.75">
      <c r="A37" s="1">
        <f t="shared" si="2"/>
        <v>33</v>
      </c>
      <c r="B37" s="7" t="s">
        <v>139</v>
      </c>
      <c r="C37" s="7" t="s">
        <v>140</v>
      </c>
      <c r="D37" s="7" t="s">
        <v>53</v>
      </c>
      <c r="E37" s="7">
        <v>36</v>
      </c>
      <c r="F37" s="1"/>
      <c r="G37" s="1"/>
      <c r="H37" s="1"/>
      <c r="I37" s="1"/>
      <c r="J37" s="1"/>
      <c r="K37" s="10">
        <f t="shared" si="0"/>
        <v>48</v>
      </c>
      <c r="L37" s="3">
        <f t="shared" si="1"/>
        <v>0</v>
      </c>
      <c r="M37" s="1"/>
    </row>
    <row r="38" spans="1:13" ht="12.75">
      <c r="A38" s="1">
        <f t="shared" si="2"/>
        <v>34</v>
      </c>
      <c r="B38" s="16" t="s">
        <v>37</v>
      </c>
      <c r="C38" s="7" t="s">
        <v>38</v>
      </c>
      <c r="D38" s="7" t="s">
        <v>19</v>
      </c>
      <c r="E38" s="7">
        <v>31</v>
      </c>
      <c r="F38" s="1">
        <f>245+360</f>
        <v>605</v>
      </c>
      <c r="G38" s="1"/>
      <c r="H38" s="1">
        <v>2</v>
      </c>
      <c r="I38" s="1">
        <v>245</v>
      </c>
      <c r="J38" s="1">
        <v>360</v>
      </c>
      <c r="K38" s="4">
        <v>6</v>
      </c>
      <c r="L38" s="3">
        <f t="shared" si="1"/>
        <v>0.875</v>
      </c>
      <c r="M38" s="1" t="s">
        <v>157</v>
      </c>
    </row>
    <row r="39" spans="1:13" ht="12.75">
      <c r="A39" s="1">
        <f t="shared" si="2"/>
        <v>35</v>
      </c>
      <c r="B39" s="7" t="s">
        <v>141</v>
      </c>
      <c r="C39" s="7"/>
      <c r="D39" s="7" t="s">
        <v>11</v>
      </c>
      <c r="E39" s="7">
        <v>42</v>
      </c>
      <c r="F39" s="1"/>
      <c r="G39" s="1"/>
      <c r="H39" s="1"/>
      <c r="I39" s="1"/>
      <c r="J39" s="1"/>
      <c r="K39" s="10">
        <f t="shared" si="0"/>
        <v>48</v>
      </c>
      <c r="L39" s="3">
        <f t="shared" si="1"/>
        <v>0</v>
      </c>
      <c r="M39" s="1"/>
    </row>
    <row r="40" spans="1:13" ht="12.75">
      <c r="A40" s="1">
        <f t="shared" si="2"/>
        <v>36</v>
      </c>
      <c r="B40" s="1"/>
      <c r="C40" s="7"/>
      <c r="D40" s="7"/>
      <c r="E40" s="7"/>
      <c r="F40" s="1"/>
      <c r="G40" s="1"/>
      <c r="H40" s="1"/>
      <c r="I40" s="1"/>
      <c r="J40" s="1"/>
      <c r="K40" s="10">
        <f t="shared" si="0"/>
        <v>48</v>
      </c>
      <c r="L40" s="3">
        <f t="shared" si="1"/>
        <v>0</v>
      </c>
      <c r="M40" s="1"/>
    </row>
    <row r="41" spans="1:13" ht="12.75">
      <c r="A41" s="1">
        <f t="shared" si="2"/>
        <v>37</v>
      </c>
      <c r="B41" s="16" t="s">
        <v>42</v>
      </c>
      <c r="C41" s="7" t="s">
        <v>28</v>
      </c>
      <c r="D41" s="7" t="s">
        <v>25</v>
      </c>
      <c r="E41" s="7">
        <v>30</v>
      </c>
      <c r="F41" s="1">
        <f>120+670+510</f>
        <v>1300</v>
      </c>
      <c r="G41" s="1"/>
      <c r="H41" s="1">
        <v>3</v>
      </c>
      <c r="I41" s="1">
        <v>120</v>
      </c>
      <c r="J41" s="1">
        <v>670</v>
      </c>
      <c r="K41" s="4">
        <v>3</v>
      </c>
      <c r="L41" s="3">
        <f t="shared" si="1"/>
        <v>0.9375</v>
      </c>
      <c r="M41" s="1" t="s">
        <v>158</v>
      </c>
    </row>
    <row r="42" spans="1:13" ht="12.75">
      <c r="A42" s="1">
        <f t="shared" si="2"/>
        <v>38</v>
      </c>
      <c r="B42" s="16" t="s">
        <v>48</v>
      </c>
      <c r="C42" s="7" t="s">
        <v>47</v>
      </c>
      <c r="D42" s="7" t="s">
        <v>19</v>
      </c>
      <c r="E42" s="7">
        <v>30</v>
      </c>
      <c r="F42" s="1">
        <v>560</v>
      </c>
      <c r="G42" s="1"/>
      <c r="H42" s="1">
        <v>1</v>
      </c>
      <c r="I42" s="1">
        <v>560</v>
      </c>
      <c r="J42" s="1">
        <v>560</v>
      </c>
      <c r="K42" s="4">
        <v>7</v>
      </c>
      <c r="L42" s="3">
        <f t="shared" si="1"/>
        <v>0.8541666666666666</v>
      </c>
      <c r="M42" s="1" t="s">
        <v>111</v>
      </c>
    </row>
    <row r="43" spans="1:13" ht="12.75">
      <c r="A43" s="1">
        <f t="shared" si="2"/>
        <v>39</v>
      </c>
      <c r="B43" s="1"/>
      <c r="C43" s="7"/>
      <c r="D43" s="7"/>
      <c r="E43" s="7"/>
      <c r="F43" s="1"/>
      <c r="G43" s="1"/>
      <c r="H43" s="1"/>
      <c r="I43" s="1"/>
      <c r="J43" s="1"/>
      <c r="K43" s="10">
        <f t="shared" si="0"/>
        <v>48</v>
      </c>
      <c r="L43" s="3">
        <f t="shared" si="1"/>
        <v>0</v>
      </c>
      <c r="M43" s="1"/>
    </row>
    <row r="44" spans="1:13" ht="12.75">
      <c r="A44" s="1">
        <f t="shared" si="2"/>
        <v>40</v>
      </c>
      <c r="B44" s="1" t="s">
        <v>142</v>
      </c>
      <c r="C44" s="7" t="s">
        <v>143</v>
      </c>
      <c r="D44" s="7" t="s">
        <v>14</v>
      </c>
      <c r="E44" s="7">
        <v>28</v>
      </c>
      <c r="F44" s="1">
        <v>1580</v>
      </c>
      <c r="G44" s="1"/>
      <c r="H44" s="1">
        <v>1</v>
      </c>
      <c r="I44" s="1">
        <v>1580</v>
      </c>
      <c r="J44" s="1">
        <v>1580</v>
      </c>
      <c r="K44" s="4">
        <v>1</v>
      </c>
      <c r="L44" s="3">
        <f t="shared" si="1"/>
        <v>0.9791666666666666</v>
      </c>
      <c r="M44" s="1" t="s">
        <v>10</v>
      </c>
    </row>
    <row r="45" spans="1:13" ht="12.75">
      <c r="A45" s="1">
        <f t="shared" si="2"/>
        <v>41</v>
      </c>
      <c r="B45" s="16" t="s">
        <v>26</v>
      </c>
      <c r="C45" s="7" t="s">
        <v>27</v>
      </c>
      <c r="D45" s="7" t="s">
        <v>19</v>
      </c>
      <c r="E45" s="7">
        <v>25</v>
      </c>
      <c r="F45" s="1"/>
      <c r="G45" s="1"/>
      <c r="H45" s="1"/>
      <c r="I45" s="1"/>
      <c r="J45" s="1"/>
      <c r="K45" s="10">
        <f t="shared" si="0"/>
        <v>48</v>
      </c>
      <c r="L45" s="3">
        <f t="shared" si="1"/>
        <v>0</v>
      </c>
      <c r="M45" s="1"/>
    </row>
    <row r="46" spans="1:13" ht="12.75">
      <c r="A46" s="1">
        <f t="shared" si="2"/>
        <v>42</v>
      </c>
      <c r="B46" s="16" t="s">
        <v>87</v>
      </c>
      <c r="C46" s="7" t="s">
        <v>64</v>
      </c>
      <c r="D46" s="7" t="s">
        <v>53</v>
      </c>
      <c r="E46" s="12">
        <v>51</v>
      </c>
      <c r="F46" s="1">
        <f>205+160</f>
        <v>365</v>
      </c>
      <c r="G46" s="1"/>
      <c r="H46" s="1">
        <v>2</v>
      </c>
      <c r="I46" s="1">
        <v>160</v>
      </c>
      <c r="J46" s="1">
        <v>205</v>
      </c>
      <c r="K46" s="4">
        <v>11</v>
      </c>
      <c r="L46" s="3">
        <f t="shared" si="1"/>
        <v>0.7708333333333334</v>
      </c>
      <c r="M46" s="1" t="s">
        <v>159</v>
      </c>
    </row>
    <row r="47" spans="1:13" ht="12.75">
      <c r="A47" s="1">
        <f t="shared" si="2"/>
        <v>43</v>
      </c>
      <c r="B47" s="16" t="s">
        <v>88</v>
      </c>
      <c r="C47" s="7" t="s">
        <v>65</v>
      </c>
      <c r="D47" s="7" t="s">
        <v>19</v>
      </c>
      <c r="E47" s="7">
        <v>28</v>
      </c>
      <c r="F47" s="1"/>
      <c r="G47" s="1"/>
      <c r="H47" s="1"/>
      <c r="I47" s="1"/>
      <c r="J47" s="1"/>
      <c r="K47" s="10">
        <f t="shared" si="0"/>
        <v>48</v>
      </c>
      <c r="L47" s="3">
        <f t="shared" si="1"/>
        <v>0</v>
      </c>
      <c r="M47" s="1"/>
    </row>
    <row r="48" spans="1:13" ht="12.75">
      <c r="A48" s="1">
        <f t="shared" si="2"/>
        <v>44</v>
      </c>
      <c r="B48" s="7" t="s">
        <v>144</v>
      </c>
      <c r="C48" s="7" t="s">
        <v>145</v>
      </c>
      <c r="D48" s="7" t="s">
        <v>146</v>
      </c>
      <c r="E48" s="7">
        <v>27</v>
      </c>
      <c r="F48" s="1">
        <v>405</v>
      </c>
      <c r="G48" s="1"/>
      <c r="H48" s="1">
        <v>1</v>
      </c>
      <c r="I48" s="1">
        <v>405</v>
      </c>
      <c r="J48" s="1">
        <v>405</v>
      </c>
      <c r="K48" s="4">
        <v>9</v>
      </c>
      <c r="L48" s="3">
        <f t="shared" si="1"/>
        <v>0.8125</v>
      </c>
      <c r="M48" s="1" t="s">
        <v>10</v>
      </c>
    </row>
    <row r="49" spans="1:13" ht="12.75">
      <c r="A49" s="1">
        <f t="shared" si="2"/>
        <v>45</v>
      </c>
      <c r="B49" s="7" t="s">
        <v>147</v>
      </c>
      <c r="C49" s="7" t="s">
        <v>148</v>
      </c>
      <c r="D49" s="7" t="s">
        <v>53</v>
      </c>
      <c r="E49" s="7">
        <v>19</v>
      </c>
      <c r="F49" s="1"/>
      <c r="G49" s="1"/>
      <c r="H49" s="1"/>
      <c r="I49" s="1"/>
      <c r="J49" s="1"/>
      <c r="K49" s="10">
        <f t="shared" si="0"/>
        <v>48</v>
      </c>
      <c r="L49" s="3">
        <f t="shared" si="1"/>
        <v>0</v>
      </c>
      <c r="M49" s="1"/>
    </row>
    <row r="50" spans="1:13" ht="12.75">
      <c r="A50" s="1">
        <f t="shared" si="2"/>
        <v>46</v>
      </c>
      <c r="B50" s="7" t="s">
        <v>149</v>
      </c>
      <c r="C50" s="7" t="s">
        <v>150</v>
      </c>
      <c r="D50" s="7" t="s">
        <v>19</v>
      </c>
      <c r="E50" s="7">
        <v>40</v>
      </c>
      <c r="F50" s="1"/>
      <c r="G50" s="1"/>
      <c r="H50" s="1"/>
      <c r="I50" s="1"/>
      <c r="J50" s="1"/>
      <c r="K50" s="10">
        <f t="shared" si="0"/>
        <v>48</v>
      </c>
      <c r="L50" s="3">
        <f t="shared" si="1"/>
        <v>0</v>
      </c>
      <c r="M50" s="1"/>
    </row>
    <row r="51" spans="1:13" ht="12.75">
      <c r="A51" s="1">
        <f t="shared" si="2"/>
        <v>47</v>
      </c>
      <c r="B51" s="16" t="s">
        <v>35</v>
      </c>
      <c r="C51" s="11" t="s">
        <v>36</v>
      </c>
      <c r="D51" s="7" t="s">
        <v>19</v>
      </c>
      <c r="E51" s="7">
        <v>23</v>
      </c>
      <c r="F51" s="1"/>
      <c r="G51" s="1"/>
      <c r="H51" s="1"/>
      <c r="I51" s="1"/>
      <c r="J51" s="1"/>
      <c r="K51" s="10">
        <f t="shared" si="0"/>
        <v>48</v>
      </c>
      <c r="L51" s="3">
        <f t="shared" si="1"/>
        <v>0</v>
      </c>
      <c r="M51" s="1"/>
    </row>
    <row r="52" spans="1:13" ht="12.75">
      <c r="A52" s="1">
        <f t="shared" si="2"/>
        <v>48</v>
      </c>
      <c r="B52" s="16" t="s">
        <v>31</v>
      </c>
      <c r="C52" s="7" t="s">
        <v>32</v>
      </c>
      <c r="D52" s="7" t="s">
        <v>19</v>
      </c>
      <c r="E52" s="7">
        <v>30</v>
      </c>
      <c r="F52" s="1"/>
      <c r="G52" s="1"/>
      <c r="H52" s="1"/>
      <c r="I52" s="1"/>
      <c r="J52" s="1"/>
      <c r="K52" s="10">
        <f t="shared" si="0"/>
        <v>48</v>
      </c>
      <c r="L52" s="3">
        <f t="shared" si="1"/>
        <v>0</v>
      </c>
      <c r="M52" s="1"/>
    </row>
    <row r="53" spans="1:13" ht="12.75">
      <c r="A53" s="1">
        <f t="shared" si="2"/>
        <v>49</v>
      </c>
      <c r="B53" s="7" t="s">
        <v>151</v>
      </c>
      <c r="C53" s="7"/>
      <c r="D53" s="7" t="s">
        <v>11</v>
      </c>
      <c r="E53" s="7">
        <v>40</v>
      </c>
      <c r="F53" s="1"/>
      <c r="G53" s="1"/>
      <c r="H53" s="1"/>
      <c r="I53" s="1"/>
      <c r="J53" s="1"/>
      <c r="K53" s="10">
        <f t="shared" si="0"/>
        <v>48</v>
      </c>
      <c r="L53" s="3">
        <f t="shared" si="1"/>
        <v>0</v>
      </c>
      <c r="M53" s="1"/>
    </row>
    <row r="54" spans="1:13" ht="12.75">
      <c r="A54" s="1">
        <f t="shared" si="2"/>
        <v>50</v>
      </c>
      <c r="B54" s="7"/>
      <c r="C54" s="7"/>
      <c r="D54" s="7"/>
      <c r="E54" s="7"/>
      <c r="F54" s="1"/>
      <c r="G54" s="1"/>
      <c r="H54" s="1"/>
      <c r="I54" s="1"/>
      <c r="J54" s="1"/>
      <c r="K54" s="10">
        <f t="shared" si="0"/>
        <v>48</v>
      </c>
      <c r="L54" s="3">
        <f t="shared" si="1"/>
        <v>0</v>
      </c>
      <c r="M54" s="1"/>
    </row>
    <row r="55" spans="1:13" ht="12.75">
      <c r="A55" s="1">
        <f t="shared" si="2"/>
        <v>51</v>
      </c>
      <c r="B55" s="7" t="s">
        <v>152</v>
      </c>
      <c r="C55" s="7"/>
      <c r="D55" s="7" t="s">
        <v>11</v>
      </c>
      <c r="E55" s="7">
        <v>44</v>
      </c>
      <c r="F55" s="1"/>
      <c r="G55" s="1"/>
      <c r="H55" s="1"/>
      <c r="I55" s="1"/>
      <c r="J55" s="1"/>
      <c r="K55" s="10">
        <f t="shared" si="0"/>
        <v>48</v>
      </c>
      <c r="L55" s="3">
        <f t="shared" si="1"/>
        <v>0</v>
      </c>
      <c r="M55" s="1"/>
    </row>
    <row r="56" spans="1:13" ht="12.75">
      <c r="A56" s="1">
        <f t="shared" si="2"/>
        <v>52</v>
      </c>
      <c r="B56" s="7" t="s">
        <v>153</v>
      </c>
      <c r="C56" s="7" t="s">
        <v>154</v>
      </c>
      <c r="D56" s="7" t="s">
        <v>19</v>
      </c>
      <c r="E56" s="7">
        <v>36</v>
      </c>
      <c r="F56" s="1"/>
      <c r="G56" s="1"/>
      <c r="H56" s="1"/>
      <c r="I56" s="1"/>
      <c r="J56" s="1"/>
      <c r="K56" s="10">
        <f t="shared" si="0"/>
        <v>48</v>
      </c>
      <c r="L56" s="3">
        <f t="shared" si="1"/>
        <v>0</v>
      </c>
      <c r="M56" s="1"/>
    </row>
    <row r="57" spans="1:13" ht="12.75">
      <c r="A57" s="1">
        <f t="shared" si="2"/>
        <v>53</v>
      </c>
      <c r="B57" s="1"/>
      <c r="C57" s="7"/>
      <c r="D57" s="7"/>
      <c r="E57" s="7"/>
      <c r="F57" s="1"/>
      <c r="G57" s="1"/>
      <c r="H57" s="1"/>
      <c r="I57" s="1"/>
      <c r="J57" s="1"/>
      <c r="K57" s="10">
        <f t="shared" si="0"/>
        <v>48</v>
      </c>
      <c r="L57" s="3">
        <f t="shared" si="1"/>
        <v>0</v>
      </c>
      <c r="M57" s="1"/>
    </row>
    <row r="58" spans="1:13" ht="12.75">
      <c r="A58" s="1">
        <f t="shared" si="2"/>
        <v>54</v>
      </c>
      <c r="B58" s="16" t="s">
        <v>81</v>
      </c>
      <c r="C58" s="7" t="s">
        <v>58</v>
      </c>
      <c r="D58" s="7" t="s">
        <v>19</v>
      </c>
      <c r="E58" s="7">
        <v>28</v>
      </c>
      <c r="F58" s="1">
        <v>240</v>
      </c>
      <c r="G58" s="1"/>
      <c r="H58" s="1">
        <v>1</v>
      </c>
      <c r="I58" s="1">
        <v>240</v>
      </c>
      <c r="J58" s="1">
        <v>240</v>
      </c>
      <c r="K58" s="4">
        <v>13</v>
      </c>
      <c r="L58" s="3">
        <f t="shared" si="1"/>
        <v>0.7291666666666666</v>
      </c>
      <c r="M58" s="1" t="s">
        <v>156</v>
      </c>
    </row>
    <row r="59" spans="1:13" ht="12.75">
      <c r="A59" s="1">
        <f t="shared" si="2"/>
        <v>55</v>
      </c>
      <c r="B59" s="16" t="s">
        <v>117</v>
      </c>
      <c r="C59" s="7" t="s">
        <v>63</v>
      </c>
      <c r="D59" s="7" t="s">
        <v>19</v>
      </c>
      <c r="E59" s="7">
        <v>14</v>
      </c>
      <c r="F59" s="1">
        <v>400</v>
      </c>
      <c r="G59" s="1"/>
      <c r="H59" s="1">
        <v>1</v>
      </c>
      <c r="I59" s="1">
        <v>400</v>
      </c>
      <c r="J59" s="1">
        <v>400</v>
      </c>
      <c r="K59" s="4">
        <v>10</v>
      </c>
      <c r="L59" s="3">
        <f t="shared" si="1"/>
        <v>0.7916666666666666</v>
      </c>
      <c r="M59" s="1" t="s">
        <v>10</v>
      </c>
    </row>
    <row r="60" spans="1:13" ht="12.75">
      <c r="A60" s="1">
        <f t="shared" si="2"/>
        <v>56</v>
      </c>
      <c r="B60" s="1"/>
      <c r="C60" s="7"/>
      <c r="D60" s="7"/>
      <c r="E60" s="7"/>
      <c r="F60" s="1"/>
      <c r="G60" s="1"/>
      <c r="H60" s="1"/>
      <c r="I60" s="1"/>
      <c r="J60" s="1"/>
      <c r="K60" s="10">
        <f t="shared" si="0"/>
        <v>48</v>
      </c>
      <c r="L60" s="3">
        <f t="shared" si="1"/>
        <v>0</v>
      </c>
      <c r="M60" s="1"/>
    </row>
    <row r="61" spans="1:13" ht="12.75">
      <c r="A61" s="1">
        <f t="shared" si="2"/>
        <v>57</v>
      </c>
      <c r="B61" s="16" t="s">
        <v>15</v>
      </c>
      <c r="C61" s="7"/>
      <c r="D61" s="7" t="s">
        <v>11</v>
      </c>
      <c r="E61" s="7">
        <v>30</v>
      </c>
      <c r="F61" s="1">
        <f>155+350</f>
        <v>505</v>
      </c>
      <c r="G61" s="1"/>
      <c r="H61" s="1">
        <v>2</v>
      </c>
      <c r="I61" s="1">
        <v>155</v>
      </c>
      <c r="J61" s="1">
        <v>350</v>
      </c>
      <c r="K61" s="4">
        <v>8</v>
      </c>
      <c r="L61" s="3">
        <f t="shared" si="1"/>
        <v>0.8333333333333334</v>
      </c>
      <c r="M61" s="1" t="s">
        <v>10</v>
      </c>
    </row>
    <row r="62" spans="1:13" ht="12.75">
      <c r="A62" s="1">
        <f t="shared" si="2"/>
        <v>58</v>
      </c>
      <c r="B62" s="1"/>
      <c r="C62" s="1"/>
      <c r="D62" s="1"/>
      <c r="E62" s="1"/>
      <c r="F62" s="1"/>
      <c r="G62" s="1"/>
      <c r="H62" s="1"/>
      <c r="I62" s="1"/>
      <c r="J62" s="1"/>
      <c r="K62" s="10">
        <f t="shared" si="0"/>
        <v>48</v>
      </c>
      <c r="L62" s="3">
        <f t="shared" si="1"/>
        <v>0</v>
      </c>
      <c r="M62" s="1"/>
    </row>
    <row r="63" spans="1:13" ht="12.75">
      <c r="A63" s="1">
        <f t="shared" si="2"/>
        <v>59</v>
      </c>
      <c r="B63" s="1"/>
      <c r="C63" s="1"/>
      <c r="D63" s="1"/>
      <c r="E63" s="1"/>
      <c r="F63" s="1"/>
      <c r="G63" s="1"/>
      <c r="H63" s="1"/>
      <c r="I63" s="1"/>
      <c r="J63" s="1"/>
      <c r="K63" s="10">
        <f t="shared" si="0"/>
        <v>48</v>
      </c>
      <c r="L63" s="3">
        <f t="shared" si="1"/>
        <v>0</v>
      </c>
      <c r="M63" s="1"/>
    </row>
    <row r="64" spans="1:13" ht="12.75">
      <c r="A64" s="1">
        <f t="shared" si="2"/>
        <v>60</v>
      </c>
      <c r="B64" s="1" t="s">
        <v>155</v>
      </c>
      <c r="C64" s="1"/>
      <c r="D64" s="1" t="s">
        <v>11</v>
      </c>
      <c r="E64" s="1">
        <v>41</v>
      </c>
      <c r="F64" s="1"/>
      <c r="G64" s="1"/>
      <c r="H64" s="1"/>
      <c r="I64" s="1"/>
      <c r="J64" s="1"/>
      <c r="K64" s="10">
        <f t="shared" si="0"/>
        <v>48</v>
      </c>
      <c r="L64" s="3">
        <f t="shared" si="1"/>
        <v>0</v>
      </c>
      <c r="M64" s="1"/>
    </row>
    <row r="65" spans="2:8" ht="12.75">
      <c r="B65">
        <f>COUNTA(B5:B64)</f>
        <v>48</v>
      </c>
      <c r="F65">
        <f>SUM(F5:F64)</f>
        <v>9525</v>
      </c>
      <c r="H65">
        <f>SUM(H5:H64)</f>
        <v>19</v>
      </c>
    </row>
  </sheetData>
  <mergeCells count="12"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hyperlinks>
    <hyperlink ref="C12" r:id="rId1" display="Вл@димир"/>
    <hyperlink ref="C51" r:id="rId2" display="Антошк@"/>
  </hyperlinks>
  <printOptions/>
  <pageMargins left="0.75" right="0.75" top="1" bottom="1" header="0.5" footer="0.5"/>
  <pageSetup fitToHeight="1" fitToWidth="1" horizontalDpi="600" verticalDpi="600" orientation="portrait" paperSize="9" scale="66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9" sqref="E19"/>
    </sheetView>
  </sheetViews>
  <sheetFormatPr defaultColWidth="9.00390625" defaultRowHeight="12.75"/>
  <cols>
    <col min="1" max="1" width="3.125" style="0" customWidth="1"/>
    <col min="2" max="2" width="27.00390625" style="0" customWidth="1"/>
    <col min="3" max="3" width="12.625" style="8" customWidth="1"/>
    <col min="4" max="4" width="13.00390625" style="8" customWidth="1"/>
    <col min="5" max="5" width="9.625" style="8" customWidth="1"/>
  </cols>
  <sheetData>
    <row r="1" spans="2:8" ht="21.75" customHeight="1">
      <c r="B1" s="24" t="s">
        <v>163</v>
      </c>
      <c r="C1" s="24"/>
      <c r="D1" s="24"/>
      <c r="E1" s="24"/>
      <c r="F1" s="24"/>
      <c r="G1" s="24"/>
      <c r="H1" s="24"/>
    </row>
    <row r="2" spans="1:8" ht="34.5" customHeight="1">
      <c r="A2" s="6"/>
      <c r="B2" s="6" t="s">
        <v>1</v>
      </c>
      <c r="C2" s="15" t="s">
        <v>2</v>
      </c>
      <c r="D2" s="15" t="s">
        <v>3</v>
      </c>
      <c r="E2" s="15" t="s">
        <v>4</v>
      </c>
      <c r="F2" s="13" t="s">
        <v>161</v>
      </c>
      <c r="G2" s="13" t="s">
        <v>160</v>
      </c>
      <c r="H2" s="13" t="s">
        <v>162</v>
      </c>
    </row>
    <row r="3" spans="1:8" ht="18.75" customHeight="1">
      <c r="A3" s="1">
        <v>1</v>
      </c>
      <c r="B3" s="16" t="s">
        <v>15</v>
      </c>
      <c r="C3" s="7"/>
      <c r="D3" s="7" t="s">
        <v>11</v>
      </c>
      <c r="E3" s="7">
        <v>30</v>
      </c>
      <c r="F3" s="14">
        <f>VLOOKUP(B3,Iтур!$B$2:$L$64,11,0)</f>
        <v>0.9333333333333333</v>
      </c>
      <c r="G3" s="14">
        <f>VLOOKUP(B3,IIтур!$B$5:$L$64,11,0)</f>
        <v>0.8333333333333334</v>
      </c>
      <c r="H3" s="14">
        <f aca="true" t="shared" si="0" ref="H3:H34">F3+G3</f>
        <v>1.7666666666666666</v>
      </c>
    </row>
    <row r="4" spans="1:8" ht="12.75">
      <c r="A4" s="1">
        <f>A3+1</f>
        <v>2</v>
      </c>
      <c r="B4" s="16" t="s">
        <v>81</v>
      </c>
      <c r="C4" s="7" t="s">
        <v>58</v>
      </c>
      <c r="D4" s="7" t="s">
        <v>19</v>
      </c>
      <c r="E4" s="7">
        <v>28</v>
      </c>
      <c r="F4" s="14">
        <f>VLOOKUP(B4,Iтур!$B$2:$L$64,11,0)</f>
        <v>0.9666666666666667</v>
      </c>
      <c r="G4" s="14">
        <f>VLOOKUP(B4,IIтур!$B$5:$L$64,11,0)</f>
        <v>0.7291666666666666</v>
      </c>
      <c r="H4" s="14">
        <f t="shared" si="0"/>
        <v>1.6958333333333333</v>
      </c>
    </row>
    <row r="5" spans="1:8" ht="12.75">
      <c r="A5" s="1">
        <f aca="true" t="shared" si="1" ref="A5:A21">A4+1</f>
        <v>3</v>
      </c>
      <c r="B5" s="1" t="s">
        <v>13</v>
      </c>
      <c r="C5" s="7"/>
      <c r="D5" s="7" t="s">
        <v>11</v>
      </c>
      <c r="E5" s="7">
        <v>30</v>
      </c>
      <c r="F5" s="14">
        <f>VLOOKUP(B5,Iтур!$B$2:$L$64,11,0)</f>
        <v>0.9833333333333333</v>
      </c>
      <c r="G5" s="14">
        <v>0</v>
      </c>
      <c r="H5" s="14">
        <f t="shared" si="0"/>
        <v>0.9833333333333333</v>
      </c>
    </row>
    <row r="6" spans="1:8" ht="12.75">
      <c r="A6" s="1">
        <f t="shared" si="1"/>
        <v>4</v>
      </c>
      <c r="B6" s="1" t="s">
        <v>142</v>
      </c>
      <c r="C6" s="7" t="s">
        <v>143</v>
      </c>
      <c r="D6" s="7" t="s">
        <v>14</v>
      </c>
      <c r="E6" s="7">
        <v>28</v>
      </c>
      <c r="F6" s="14">
        <v>0</v>
      </c>
      <c r="G6" s="14">
        <f>VLOOKUP(B6,IIтур!$B$5:$L$64,11,0)</f>
        <v>0.9791666666666666</v>
      </c>
      <c r="H6" s="14">
        <f t="shared" si="0"/>
        <v>0.9791666666666666</v>
      </c>
    </row>
    <row r="7" spans="1:8" ht="12.75">
      <c r="A7" s="1">
        <f t="shared" si="1"/>
        <v>5</v>
      </c>
      <c r="B7" s="16" t="s">
        <v>20</v>
      </c>
      <c r="C7" s="7" t="s">
        <v>21</v>
      </c>
      <c r="D7" s="7" t="s">
        <v>11</v>
      </c>
      <c r="E7" s="7">
        <v>41</v>
      </c>
      <c r="F7" s="14">
        <f>VLOOKUP(B7,Iтур!$B$2:$L$64,11,0)</f>
        <v>0</v>
      </c>
      <c r="G7" s="14">
        <f>VLOOKUP(B7,IIтур!$B$5:$L$64,11,0)</f>
        <v>0.9583333333333334</v>
      </c>
      <c r="H7" s="14">
        <f t="shared" si="0"/>
        <v>0.9583333333333334</v>
      </c>
    </row>
    <row r="8" spans="1:8" ht="12.75">
      <c r="A8" s="1">
        <f t="shared" si="1"/>
        <v>6</v>
      </c>
      <c r="B8" s="1" t="s">
        <v>29</v>
      </c>
      <c r="C8" s="7" t="s">
        <v>30</v>
      </c>
      <c r="D8" s="7" t="s">
        <v>19</v>
      </c>
      <c r="E8" s="7">
        <v>26</v>
      </c>
      <c r="F8" s="14">
        <f>VLOOKUP(B8,Iтур!$B$2:$L$64,11,0)</f>
        <v>0.95</v>
      </c>
      <c r="G8" s="14">
        <v>0</v>
      </c>
      <c r="H8" s="14">
        <f t="shared" si="0"/>
        <v>0.95</v>
      </c>
    </row>
    <row r="9" spans="1:8" ht="12.75">
      <c r="A9" s="1">
        <f t="shared" si="1"/>
        <v>7</v>
      </c>
      <c r="B9" s="16" t="s">
        <v>42</v>
      </c>
      <c r="C9" s="7" t="s">
        <v>28</v>
      </c>
      <c r="D9" s="7" t="s">
        <v>25</v>
      </c>
      <c r="E9" s="7">
        <v>30</v>
      </c>
      <c r="F9" s="14">
        <f>VLOOKUP(B9,Iтур!$B$2:$L$64,11,0)</f>
        <v>0</v>
      </c>
      <c r="G9" s="14">
        <f>VLOOKUP(B9,IIтур!$B$5:$L$64,11,0)</f>
        <v>0.9375</v>
      </c>
      <c r="H9" s="14">
        <f t="shared" si="0"/>
        <v>0.9375</v>
      </c>
    </row>
    <row r="10" spans="1:8" ht="12.75">
      <c r="A10" s="1">
        <f t="shared" si="1"/>
        <v>8</v>
      </c>
      <c r="B10" s="16" t="s">
        <v>24</v>
      </c>
      <c r="C10" s="7" t="s">
        <v>28</v>
      </c>
      <c r="D10" s="7" t="s">
        <v>25</v>
      </c>
      <c r="E10" s="7">
        <v>31</v>
      </c>
      <c r="F10" s="14">
        <f>VLOOKUP(B10,Iтур!$B$2:$L$64,11,0)</f>
        <v>0</v>
      </c>
      <c r="G10" s="14">
        <f>VLOOKUP(B10,IIтур!$B$5:$L$64,11,0)</f>
        <v>0.9166666666666666</v>
      </c>
      <c r="H10" s="14">
        <f t="shared" si="0"/>
        <v>0.9166666666666666</v>
      </c>
    </row>
    <row r="11" spans="1:8" ht="12.75">
      <c r="A11" s="1">
        <f t="shared" si="1"/>
        <v>9</v>
      </c>
      <c r="B11" s="16" t="s">
        <v>115</v>
      </c>
      <c r="C11" s="7"/>
      <c r="D11" s="7" t="s">
        <v>54</v>
      </c>
      <c r="E11" s="7">
        <v>38</v>
      </c>
      <c r="F11" s="14">
        <f>VLOOKUP(B11,Iтур!$B$2:$L$64,11,0)</f>
        <v>0.9166666666666666</v>
      </c>
      <c r="G11" s="14">
        <f>VLOOKUP(B11,IIтур!$B$5:$L$64,11,0)</f>
        <v>0</v>
      </c>
      <c r="H11" s="14">
        <f t="shared" si="0"/>
        <v>0.9166666666666666</v>
      </c>
    </row>
    <row r="12" spans="1:8" ht="12.75">
      <c r="A12" s="1">
        <f t="shared" si="1"/>
        <v>10</v>
      </c>
      <c r="B12" s="1" t="s">
        <v>40</v>
      </c>
      <c r="C12" s="7"/>
      <c r="D12" s="7" t="s">
        <v>19</v>
      </c>
      <c r="E12" s="7">
        <v>58</v>
      </c>
      <c r="F12" s="14">
        <f>VLOOKUP(B12,Iтур!$B$2:$L$64,11,0)</f>
        <v>0.9</v>
      </c>
      <c r="G12" s="14">
        <v>0</v>
      </c>
      <c r="H12" s="14">
        <f t="shared" si="0"/>
        <v>0.9</v>
      </c>
    </row>
    <row r="13" spans="1:8" ht="12.75">
      <c r="A13" s="1">
        <f t="shared" si="1"/>
        <v>11</v>
      </c>
      <c r="B13" s="16" t="s">
        <v>85</v>
      </c>
      <c r="C13" s="7" t="s">
        <v>62</v>
      </c>
      <c r="D13" s="7" t="s">
        <v>19</v>
      </c>
      <c r="E13" s="7">
        <v>51</v>
      </c>
      <c r="F13" s="14">
        <f>VLOOKUP(B13,Iтур!$B$2:$L$64,11,0)</f>
        <v>0</v>
      </c>
      <c r="G13" s="14">
        <f>VLOOKUP(B13,IIтур!$B$5:$L$64,11,0)</f>
        <v>0.8958333333333334</v>
      </c>
      <c r="H13" s="14">
        <f t="shared" si="0"/>
        <v>0.8958333333333334</v>
      </c>
    </row>
    <row r="14" spans="1:8" ht="12.75">
      <c r="A14" s="1">
        <f t="shared" si="1"/>
        <v>12</v>
      </c>
      <c r="B14" s="16" t="s">
        <v>37</v>
      </c>
      <c r="C14" s="7" t="s">
        <v>38</v>
      </c>
      <c r="D14" s="7" t="s">
        <v>19</v>
      </c>
      <c r="E14" s="7">
        <v>31</v>
      </c>
      <c r="F14" s="14">
        <f>VLOOKUP(B14,Iтур!$B$2:$L$64,11,0)</f>
        <v>0</v>
      </c>
      <c r="G14" s="14">
        <f>VLOOKUP(B14,IIтур!$B$5:$L$64,11,0)</f>
        <v>0.875</v>
      </c>
      <c r="H14" s="14">
        <f t="shared" si="0"/>
        <v>0.875</v>
      </c>
    </row>
    <row r="15" spans="1:8" ht="12.75">
      <c r="A15" s="1">
        <f t="shared" si="1"/>
        <v>13</v>
      </c>
      <c r="B15" s="16" t="s">
        <v>48</v>
      </c>
      <c r="C15" s="7" t="s">
        <v>47</v>
      </c>
      <c r="D15" s="7" t="s">
        <v>19</v>
      </c>
      <c r="E15" s="7">
        <v>30</v>
      </c>
      <c r="F15" s="14">
        <f>VLOOKUP(B15,Iтур!$B$2:$L$64,11,0)</f>
        <v>0</v>
      </c>
      <c r="G15" s="14">
        <f>VLOOKUP(B15,IIтур!$B$5:$L$64,11,0)</f>
        <v>0.8541666666666666</v>
      </c>
      <c r="H15" s="14">
        <f t="shared" si="0"/>
        <v>0.8541666666666666</v>
      </c>
    </row>
    <row r="16" spans="1:8" ht="12.75">
      <c r="A16" s="1">
        <f t="shared" si="1"/>
        <v>14</v>
      </c>
      <c r="B16" s="7" t="s">
        <v>144</v>
      </c>
      <c r="C16" s="7" t="s">
        <v>145</v>
      </c>
      <c r="D16" s="7" t="s">
        <v>146</v>
      </c>
      <c r="E16" s="7">
        <v>27</v>
      </c>
      <c r="F16" s="14">
        <v>0</v>
      </c>
      <c r="G16" s="14">
        <f>VLOOKUP(B16,IIтур!$B$5:$L$64,11,0)</f>
        <v>0.8125</v>
      </c>
      <c r="H16" s="14">
        <f t="shared" si="0"/>
        <v>0.8125</v>
      </c>
    </row>
    <row r="17" spans="1:8" ht="12.75">
      <c r="A17" s="1">
        <f t="shared" si="1"/>
        <v>15</v>
      </c>
      <c r="B17" s="16" t="s">
        <v>117</v>
      </c>
      <c r="C17" s="7" t="s">
        <v>63</v>
      </c>
      <c r="D17" s="7" t="s">
        <v>19</v>
      </c>
      <c r="E17" s="7">
        <v>14</v>
      </c>
      <c r="F17" s="14">
        <f>VLOOKUP(B17,Iтур!$B$2:$L$64,11,0)</f>
        <v>0</v>
      </c>
      <c r="G17" s="14">
        <f>VLOOKUP(B17,IIтур!$B$5:$L$64,11,0)</f>
        <v>0.7916666666666666</v>
      </c>
      <c r="H17" s="14">
        <f t="shared" si="0"/>
        <v>0.7916666666666666</v>
      </c>
    </row>
    <row r="18" spans="1:8" ht="12.75">
      <c r="A18" s="1">
        <f t="shared" si="1"/>
        <v>16</v>
      </c>
      <c r="B18" s="16" t="s">
        <v>87</v>
      </c>
      <c r="C18" s="7" t="s">
        <v>64</v>
      </c>
      <c r="D18" s="7" t="s">
        <v>53</v>
      </c>
      <c r="E18" s="7">
        <v>51</v>
      </c>
      <c r="F18" s="14">
        <f>VLOOKUP(B18,Iтур!$B$2:$L$64,11,0)</f>
        <v>0</v>
      </c>
      <c r="G18" s="14">
        <f>VLOOKUP(B18,IIтур!$B$5:$L$64,11,0)</f>
        <v>0.7708333333333334</v>
      </c>
      <c r="H18" s="14">
        <f t="shared" si="0"/>
        <v>0.7708333333333334</v>
      </c>
    </row>
    <row r="19" spans="1:8" ht="12.75">
      <c r="A19" s="1">
        <f t="shared" si="1"/>
        <v>17</v>
      </c>
      <c r="B19" s="7" t="s">
        <v>133</v>
      </c>
      <c r="C19" s="7" t="s">
        <v>134</v>
      </c>
      <c r="D19" s="7" t="s">
        <v>19</v>
      </c>
      <c r="E19" s="7">
        <v>47</v>
      </c>
      <c r="F19" s="14">
        <v>0</v>
      </c>
      <c r="G19" s="14">
        <f>VLOOKUP(B19,IIтур!$B$5:$L$64,11,0)</f>
        <v>0.75</v>
      </c>
      <c r="H19" s="14">
        <f t="shared" si="0"/>
        <v>0.75</v>
      </c>
    </row>
    <row r="20" spans="1:8" ht="12.75">
      <c r="A20" s="1">
        <f t="shared" si="1"/>
        <v>18</v>
      </c>
      <c r="B20" s="1" t="s">
        <v>120</v>
      </c>
      <c r="C20" s="7"/>
      <c r="D20" s="7" t="s">
        <v>19</v>
      </c>
      <c r="E20" s="7">
        <v>31</v>
      </c>
      <c r="F20" s="14">
        <v>0</v>
      </c>
      <c r="G20" s="14">
        <f>VLOOKUP(B20,IIтур!$B$5:$L$64,11,0)</f>
        <v>0.7083333333333334</v>
      </c>
      <c r="H20" s="14">
        <f t="shared" si="0"/>
        <v>0.7083333333333334</v>
      </c>
    </row>
    <row r="21" spans="1:8" ht="12.75">
      <c r="A21" s="1">
        <f t="shared" si="1"/>
        <v>19</v>
      </c>
      <c r="B21" s="16" t="s">
        <v>104</v>
      </c>
      <c r="C21" s="7"/>
      <c r="D21" s="7" t="s">
        <v>19</v>
      </c>
      <c r="E21" s="7">
        <v>33</v>
      </c>
      <c r="F21" s="14">
        <f>VLOOKUP(B21,Iтур!$B$2:$L$64,11,0)</f>
        <v>0</v>
      </c>
      <c r="G21" s="14">
        <f>VLOOKUP(B21,IIтур!$B$5:$L$64,11,0)</f>
        <v>0.6875</v>
      </c>
      <c r="H21" s="14">
        <f t="shared" si="0"/>
        <v>0.6875</v>
      </c>
    </row>
    <row r="22" spans="1:8" ht="12.75">
      <c r="A22" s="1"/>
      <c r="B22" s="16" t="s">
        <v>12</v>
      </c>
      <c r="C22" s="7"/>
      <c r="D22" s="7" t="s">
        <v>14</v>
      </c>
      <c r="E22" s="7">
        <v>29</v>
      </c>
      <c r="F22" s="14">
        <f>VLOOKUP(B22,Iтур!$B$2:$L$64,11,0)</f>
        <v>0</v>
      </c>
      <c r="G22" s="14">
        <f>VLOOKUP(B22,IIтур!$B$5:$L$64,11,0)</f>
        <v>0</v>
      </c>
      <c r="H22" s="14">
        <f t="shared" si="0"/>
        <v>0</v>
      </c>
    </row>
    <row r="23" spans="1:8" ht="12.75">
      <c r="A23" s="1"/>
      <c r="B23" s="1" t="s">
        <v>18</v>
      </c>
      <c r="C23" s="7"/>
      <c r="D23" s="7" t="s">
        <v>19</v>
      </c>
      <c r="E23" s="7">
        <v>39</v>
      </c>
      <c r="F23" s="14">
        <f>VLOOKUP(B23,Iтур!$B$2:$L$64,11,0)</f>
        <v>0</v>
      </c>
      <c r="G23" s="14">
        <v>0</v>
      </c>
      <c r="H23" s="14">
        <f t="shared" si="0"/>
        <v>0</v>
      </c>
    </row>
    <row r="24" spans="1:8" ht="12.75">
      <c r="A24" s="1"/>
      <c r="B24" s="1" t="s">
        <v>22</v>
      </c>
      <c r="C24" s="7" t="s">
        <v>23</v>
      </c>
      <c r="D24" s="7" t="s">
        <v>19</v>
      </c>
      <c r="E24" s="7">
        <v>29</v>
      </c>
      <c r="F24" s="14">
        <f>VLOOKUP(B24,Iтур!$B$2:$L$64,11,0)</f>
        <v>0</v>
      </c>
      <c r="G24" s="14">
        <v>0</v>
      </c>
      <c r="H24" s="14">
        <f t="shared" si="0"/>
        <v>0</v>
      </c>
    </row>
    <row r="25" spans="1:8" ht="12.75">
      <c r="A25" s="1"/>
      <c r="B25" s="16" t="s">
        <v>26</v>
      </c>
      <c r="C25" s="7" t="s">
        <v>27</v>
      </c>
      <c r="D25" s="7" t="s">
        <v>19</v>
      </c>
      <c r="E25" s="7">
        <v>25</v>
      </c>
      <c r="F25" s="14">
        <f>VLOOKUP(B25,Iтур!$B$2:$L$64,11,0)</f>
        <v>0</v>
      </c>
      <c r="G25" s="14">
        <f>VLOOKUP(B25,IIтур!$B$5:$L$64,11,0)</f>
        <v>0</v>
      </c>
      <c r="H25" s="14">
        <f t="shared" si="0"/>
        <v>0</v>
      </c>
    </row>
    <row r="26" spans="1:8" ht="12.75">
      <c r="A26" s="1"/>
      <c r="B26" s="16" t="s">
        <v>31</v>
      </c>
      <c r="C26" s="7" t="s">
        <v>32</v>
      </c>
      <c r="D26" s="7" t="s">
        <v>19</v>
      </c>
      <c r="E26" s="7">
        <v>30</v>
      </c>
      <c r="F26" s="14">
        <f>VLOOKUP(B26,Iтур!$B$2:$L$64,11,0)</f>
        <v>0</v>
      </c>
      <c r="G26" s="14">
        <f>VLOOKUP(B26,IIтур!$B$5:$L$64,11,0)</f>
        <v>0</v>
      </c>
      <c r="H26" s="14">
        <f t="shared" si="0"/>
        <v>0</v>
      </c>
    </row>
    <row r="27" spans="1:8" ht="12.75">
      <c r="A27" s="1"/>
      <c r="B27" s="1" t="s">
        <v>33</v>
      </c>
      <c r="C27" s="7" t="s">
        <v>34</v>
      </c>
      <c r="D27" s="7" t="s">
        <v>19</v>
      </c>
      <c r="E27" s="7">
        <v>22</v>
      </c>
      <c r="F27" s="14">
        <f>VLOOKUP(B27,Iтур!$B$2:$L$64,11,0)</f>
        <v>0</v>
      </c>
      <c r="G27" s="14">
        <v>0</v>
      </c>
      <c r="H27" s="14">
        <f t="shared" si="0"/>
        <v>0</v>
      </c>
    </row>
    <row r="28" spans="1:8" ht="12.75">
      <c r="A28" s="1"/>
      <c r="B28" s="16" t="s">
        <v>35</v>
      </c>
      <c r="C28" s="11" t="s">
        <v>36</v>
      </c>
      <c r="D28" s="7" t="s">
        <v>19</v>
      </c>
      <c r="E28" s="7">
        <v>23</v>
      </c>
      <c r="F28" s="14">
        <f>VLOOKUP(B28,Iтур!$B$2:$L$64,11,0)</f>
        <v>0</v>
      </c>
      <c r="G28" s="14">
        <f>VLOOKUP(B28,IIтур!$B$5:$L$64,11,0)</f>
        <v>0</v>
      </c>
      <c r="H28" s="14">
        <f t="shared" si="0"/>
        <v>0</v>
      </c>
    </row>
    <row r="29" spans="1:8" ht="12.75">
      <c r="A29" s="1"/>
      <c r="B29" s="16" t="s">
        <v>39</v>
      </c>
      <c r="C29" s="7"/>
      <c r="D29" s="7" t="s">
        <v>19</v>
      </c>
      <c r="E29" s="7">
        <v>37</v>
      </c>
      <c r="F29" s="14">
        <f>VLOOKUP(B29,Iтур!$B$2:$L$64,11,0)</f>
        <v>0</v>
      </c>
      <c r="G29" s="14">
        <f>VLOOKUP(B29,IIтур!$B$5:$L$64,11,0)</f>
        <v>0</v>
      </c>
      <c r="H29" s="14">
        <f t="shared" si="0"/>
        <v>0</v>
      </c>
    </row>
    <row r="30" spans="1:8" ht="12.75">
      <c r="A30" s="1"/>
      <c r="B30" s="1" t="s">
        <v>112</v>
      </c>
      <c r="C30" s="7"/>
      <c r="D30" s="7" t="s">
        <v>19</v>
      </c>
      <c r="E30" s="7">
        <v>30</v>
      </c>
      <c r="F30" s="14">
        <f>VLOOKUP(B30,Iтур!$B$2:$L$64,11,0)</f>
        <v>0</v>
      </c>
      <c r="G30" s="14">
        <v>0</v>
      </c>
      <c r="H30" s="14">
        <f t="shared" si="0"/>
        <v>0</v>
      </c>
    </row>
    <row r="31" spans="1:8" ht="12.75">
      <c r="A31" s="1"/>
      <c r="B31" s="1" t="s">
        <v>43</v>
      </c>
      <c r="C31" s="7" t="s">
        <v>44</v>
      </c>
      <c r="D31" s="7" t="s">
        <v>19</v>
      </c>
      <c r="E31" s="7">
        <v>29</v>
      </c>
      <c r="F31" s="14">
        <f>VLOOKUP(B31,Iтур!$B$2:$L$64,11,0)</f>
        <v>0</v>
      </c>
      <c r="G31" s="14">
        <v>0</v>
      </c>
      <c r="H31" s="14">
        <f t="shared" si="0"/>
        <v>0</v>
      </c>
    </row>
    <row r="32" spans="1:8" ht="12.75">
      <c r="A32" s="1"/>
      <c r="B32" s="1" t="s">
        <v>45</v>
      </c>
      <c r="C32" s="7" t="s">
        <v>46</v>
      </c>
      <c r="D32" s="7" t="s">
        <v>19</v>
      </c>
      <c r="E32" s="7">
        <v>28</v>
      </c>
      <c r="F32" s="14">
        <f>VLOOKUP(B32,Iтур!$B$2:$L$64,11,0)</f>
        <v>0</v>
      </c>
      <c r="G32" s="14">
        <v>0</v>
      </c>
      <c r="H32" s="14">
        <f t="shared" si="0"/>
        <v>0</v>
      </c>
    </row>
    <row r="33" spans="1:8" ht="12.75">
      <c r="A33" s="1"/>
      <c r="B33" s="1" t="s">
        <v>49</v>
      </c>
      <c r="C33" s="7" t="s">
        <v>50</v>
      </c>
      <c r="D33" s="7" t="s">
        <v>14</v>
      </c>
      <c r="E33" s="7">
        <v>29</v>
      </c>
      <c r="F33" s="14">
        <f>VLOOKUP(B33,Iтур!$B$2:$L$64,11,0)</f>
        <v>0</v>
      </c>
      <c r="G33" s="14">
        <v>0</v>
      </c>
      <c r="H33" s="14">
        <f t="shared" si="0"/>
        <v>0</v>
      </c>
    </row>
    <row r="34" spans="1:8" ht="12.75">
      <c r="A34" s="1"/>
      <c r="B34" s="1" t="s">
        <v>51</v>
      </c>
      <c r="C34" s="7"/>
      <c r="D34" s="7" t="s">
        <v>19</v>
      </c>
      <c r="E34" s="7">
        <v>33</v>
      </c>
      <c r="F34" s="14">
        <f>VLOOKUP(B34,Iтур!$B$2:$L$64,11,0)</f>
        <v>0</v>
      </c>
      <c r="G34" s="14">
        <v>0</v>
      </c>
      <c r="H34" s="14">
        <f t="shared" si="0"/>
        <v>0</v>
      </c>
    </row>
    <row r="35" spans="1:8" ht="12.75">
      <c r="A35" s="1"/>
      <c r="B35" s="1" t="s">
        <v>77</v>
      </c>
      <c r="C35" s="7"/>
      <c r="D35" s="7" t="s">
        <v>19</v>
      </c>
      <c r="E35" s="7">
        <v>50</v>
      </c>
      <c r="F35" s="14">
        <f>VLOOKUP(B35,Iтур!$B$2:$L$64,11,0)</f>
        <v>0</v>
      </c>
      <c r="G35" s="14">
        <v>0</v>
      </c>
      <c r="H35" s="14">
        <f aca="true" t="shared" si="2" ref="H35:H66">F35+G35</f>
        <v>0</v>
      </c>
    </row>
    <row r="36" spans="1:8" ht="12.75">
      <c r="A36" s="1"/>
      <c r="B36" s="16" t="s">
        <v>78</v>
      </c>
      <c r="C36" s="7" t="s">
        <v>55</v>
      </c>
      <c r="D36" s="7" t="s">
        <v>14</v>
      </c>
      <c r="E36" s="7">
        <v>29</v>
      </c>
      <c r="F36" s="14">
        <f>VLOOKUP(B36,Iтур!$B$2:$L$64,11,0)</f>
        <v>0</v>
      </c>
      <c r="G36" s="14">
        <f>VLOOKUP(B36,IIтур!$B$5:$L$64,11,0)</f>
        <v>0</v>
      </c>
      <c r="H36" s="14">
        <f t="shared" si="2"/>
        <v>0</v>
      </c>
    </row>
    <row r="37" spans="1:8" ht="12.75">
      <c r="A37" s="1"/>
      <c r="B37" s="16" t="s">
        <v>79</v>
      </c>
      <c r="C37" s="7" t="s">
        <v>56</v>
      </c>
      <c r="D37" s="7" t="s">
        <v>19</v>
      </c>
      <c r="E37" s="7">
        <v>42</v>
      </c>
      <c r="F37" s="14">
        <f>VLOOKUP(B37,Iтур!$B$2:$L$64,11,0)</f>
        <v>0</v>
      </c>
      <c r="G37" s="14">
        <f>VLOOKUP(B37,IIтур!$B$5:$L$64,11,0)</f>
        <v>0</v>
      </c>
      <c r="H37" s="14">
        <f t="shared" si="2"/>
        <v>0</v>
      </c>
    </row>
    <row r="38" spans="1:8" ht="12.75">
      <c r="A38" s="1"/>
      <c r="B38" s="16" t="s">
        <v>80</v>
      </c>
      <c r="C38" s="11" t="s">
        <v>57</v>
      </c>
      <c r="D38" s="7" t="s">
        <v>19</v>
      </c>
      <c r="E38" s="7">
        <v>41</v>
      </c>
      <c r="F38" s="14">
        <f>VLOOKUP(B38,Iтур!$B$2:$L$64,11,0)</f>
        <v>0</v>
      </c>
      <c r="G38" s="14">
        <f>VLOOKUP(B38,IIтур!$B$5:$L$64,11,0)</f>
        <v>0</v>
      </c>
      <c r="H38" s="14">
        <f t="shared" si="2"/>
        <v>0</v>
      </c>
    </row>
    <row r="39" spans="1:8" ht="12.75">
      <c r="A39" s="1"/>
      <c r="B39" s="1" t="s">
        <v>114</v>
      </c>
      <c r="C39" s="7"/>
      <c r="D39" s="7" t="s">
        <v>19</v>
      </c>
      <c r="E39" s="7">
        <v>23</v>
      </c>
      <c r="F39" s="14">
        <f>VLOOKUP(B39,Iтур!$B$2:$L$64,11,0)</f>
        <v>0</v>
      </c>
      <c r="G39" s="14">
        <v>0</v>
      </c>
      <c r="H39" s="14">
        <f t="shared" si="2"/>
        <v>0</v>
      </c>
    </row>
    <row r="40" spans="1:8" ht="12.75">
      <c r="A40" s="1"/>
      <c r="B40" s="16" t="s">
        <v>82</v>
      </c>
      <c r="C40" s="7" t="s">
        <v>59</v>
      </c>
      <c r="D40" s="7" t="s">
        <v>19</v>
      </c>
      <c r="E40" s="7">
        <v>31</v>
      </c>
      <c r="F40" s="14">
        <f>VLOOKUP(B40,Iтур!$B$2:$L$64,11,0)</f>
        <v>0</v>
      </c>
      <c r="G40" s="14">
        <f>VLOOKUP(B40,IIтур!$B$5:$L$64,11,0)</f>
        <v>0</v>
      </c>
      <c r="H40" s="14">
        <f t="shared" si="2"/>
        <v>0</v>
      </c>
    </row>
    <row r="41" spans="1:8" ht="12.75">
      <c r="A41" s="1"/>
      <c r="B41" s="1" t="s">
        <v>83</v>
      </c>
      <c r="C41" s="7" t="s">
        <v>60</v>
      </c>
      <c r="D41" s="7" t="s">
        <v>14</v>
      </c>
      <c r="E41" s="7">
        <v>47</v>
      </c>
      <c r="F41" s="14">
        <f>VLOOKUP(B41,Iтур!$B$2:$L$64,11,0)</f>
        <v>0</v>
      </c>
      <c r="G41" s="14">
        <v>0</v>
      </c>
      <c r="H41" s="14">
        <f t="shared" si="2"/>
        <v>0</v>
      </c>
    </row>
    <row r="42" spans="1:8" ht="12.75">
      <c r="A42" s="1"/>
      <c r="B42" s="1" t="s">
        <v>113</v>
      </c>
      <c r="C42" s="7" t="s">
        <v>61</v>
      </c>
      <c r="D42" s="7" t="s">
        <v>19</v>
      </c>
      <c r="E42" s="7">
        <v>50</v>
      </c>
      <c r="F42" s="14">
        <f>VLOOKUP(B42,Iтур!$B$2:$L$64,11,0)</f>
        <v>0</v>
      </c>
      <c r="G42" s="14">
        <v>0</v>
      </c>
      <c r="H42" s="14">
        <f t="shared" si="2"/>
        <v>0</v>
      </c>
    </row>
    <row r="43" spans="1:8" ht="12.75">
      <c r="A43" s="1"/>
      <c r="B43" s="1" t="s">
        <v>84</v>
      </c>
      <c r="C43" s="7"/>
      <c r="D43" s="7" t="s">
        <v>19</v>
      </c>
      <c r="E43" s="7">
        <v>28</v>
      </c>
      <c r="F43" s="14">
        <f>VLOOKUP(B43,Iтур!$B$2:$L$64,11,0)</f>
        <v>0</v>
      </c>
      <c r="G43" s="14">
        <v>0</v>
      </c>
      <c r="H43" s="14">
        <f t="shared" si="2"/>
        <v>0</v>
      </c>
    </row>
    <row r="44" spans="1:8" ht="12.75">
      <c r="A44" s="1"/>
      <c r="B44" s="16" t="s">
        <v>86</v>
      </c>
      <c r="C44" s="7"/>
      <c r="D44" s="7" t="s">
        <v>19</v>
      </c>
      <c r="E44" s="7">
        <v>31</v>
      </c>
      <c r="F44" s="14">
        <f>VLOOKUP(B44,Iтур!$B$2:$L$64,11,0)</f>
        <v>0</v>
      </c>
      <c r="G44" s="14">
        <f>VLOOKUP(B44,IIтур!$B$5:$L$64,11,0)</f>
        <v>0</v>
      </c>
      <c r="H44" s="14">
        <f t="shared" si="2"/>
        <v>0</v>
      </c>
    </row>
    <row r="45" spans="1:8" ht="12.75">
      <c r="A45" s="1"/>
      <c r="B45" s="16" t="s">
        <v>88</v>
      </c>
      <c r="C45" s="7" t="s">
        <v>65</v>
      </c>
      <c r="D45" s="7" t="s">
        <v>19</v>
      </c>
      <c r="E45" s="7">
        <v>28</v>
      </c>
      <c r="F45" s="14">
        <f>VLOOKUP(B45,Iтур!$B$2:$L$64,11,0)</f>
        <v>0</v>
      </c>
      <c r="G45" s="14">
        <f>VLOOKUP(B45,IIтур!$B$5:$L$64,11,0)</f>
        <v>0</v>
      </c>
      <c r="H45" s="14">
        <f t="shared" si="2"/>
        <v>0</v>
      </c>
    </row>
    <row r="46" spans="1:8" ht="12.75">
      <c r="A46" s="1"/>
      <c r="B46" s="1" t="s">
        <v>89</v>
      </c>
      <c r="C46" s="7" t="s">
        <v>66</v>
      </c>
      <c r="D46" s="7" t="s">
        <v>19</v>
      </c>
      <c r="E46" s="7">
        <v>42</v>
      </c>
      <c r="F46" s="14">
        <f>VLOOKUP(B46,Iтур!$B$2:$L$64,11,0)</f>
        <v>0</v>
      </c>
      <c r="G46" s="14">
        <v>0</v>
      </c>
      <c r="H46" s="14">
        <f t="shared" si="2"/>
        <v>0</v>
      </c>
    </row>
    <row r="47" spans="1:8" ht="12.75">
      <c r="A47" s="1"/>
      <c r="B47" s="1" t="s">
        <v>90</v>
      </c>
      <c r="C47" s="7" t="s">
        <v>67</v>
      </c>
      <c r="D47" s="7" t="s">
        <v>19</v>
      </c>
      <c r="E47" s="7">
        <v>42</v>
      </c>
      <c r="F47" s="14">
        <f>VLOOKUP(B47,Iтур!$B$2:$L$64,11,0)</f>
        <v>0</v>
      </c>
      <c r="G47" s="14">
        <v>0</v>
      </c>
      <c r="H47" s="14">
        <f t="shared" si="2"/>
        <v>0</v>
      </c>
    </row>
    <row r="48" spans="1:8" ht="12.75">
      <c r="A48" s="1"/>
      <c r="B48" s="16" t="s">
        <v>91</v>
      </c>
      <c r="C48" s="7" t="s">
        <v>68</v>
      </c>
      <c r="D48" s="7" t="s">
        <v>53</v>
      </c>
      <c r="E48" s="7">
        <v>51</v>
      </c>
      <c r="F48" s="14">
        <f>VLOOKUP(B48,Iтур!$B$2:$L$64,11,0)</f>
        <v>0</v>
      </c>
      <c r="G48" s="14">
        <f>VLOOKUP(B48,IIтур!$B$5:$L$64,11,0)</f>
        <v>0</v>
      </c>
      <c r="H48" s="14">
        <f t="shared" si="2"/>
        <v>0</v>
      </c>
    </row>
    <row r="49" spans="1:8" ht="12.75">
      <c r="A49" s="1"/>
      <c r="B49" s="1" t="s">
        <v>116</v>
      </c>
      <c r="C49" s="7"/>
      <c r="D49" s="7" t="s">
        <v>19</v>
      </c>
      <c r="E49" s="7">
        <v>32</v>
      </c>
      <c r="F49" s="14">
        <f>VLOOKUP(B49,Iтур!$B$2:$L$64,11,0)</f>
        <v>0</v>
      </c>
      <c r="G49" s="14">
        <v>0</v>
      </c>
      <c r="H49" s="14">
        <f t="shared" si="2"/>
        <v>0</v>
      </c>
    </row>
    <row r="50" spans="1:8" ht="12.75">
      <c r="A50" s="1"/>
      <c r="B50" s="1" t="s">
        <v>92</v>
      </c>
      <c r="C50" s="7" t="s">
        <v>69</v>
      </c>
      <c r="D50" s="7" t="s">
        <v>14</v>
      </c>
      <c r="E50" s="7">
        <v>27</v>
      </c>
      <c r="F50" s="14">
        <f>VLOOKUP(B50,Iтур!$B$2:$L$64,11,0)</f>
        <v>0</v>
      </c>
      <c r="G50" s="14">
        <v>0</v>
      </c>
      <c r="H50" s="14">
        <f t="shared" si="2"/>
        <v>0</v>
      </c>
    </row>
    <row r="51" spans="1:8" ht="12.75">
      <c r="A51" s="1"/>
      <c r="B51" s="1" t="s">
        <v>93</v>
      </c>
      <c r="C51" s="7"/>
      <c r="D51" s="7" t="s">
        <v>19</v>
      </c>
      <c r="E51" s="7">
        <v>21</v>
      </c>
      <c r="F51" s="14">
        <f>VLOOKUP(B51,Iтур!$B$2:$L$64,11,0)</f>
        <v>0</v>
      </c>
      <c r="G51" s="14">
        <v>0</v>
      </c>
      <c r="H51" s="14">
        <f t="shared" si="2"/>
        <v>0</v>
      </c>
    </row>
    <row r="52" spans="1:8" ht="12.75">
      <c r="A52" s="1"/>
      <c r="B52" s="1" t="s">
        <v>94</v>
      </c>
      <c r="C52" s="7"/>
      <c r="D52" s="7" t="s">
        <v>11</v>
      </c>
      <c r="E52" s="7">
        <v>40</v>
      </c>
      <c r="F52" s="14">
        <f>VLOOKUP(B52,Iтур!$B$2:$L$64,11,0)</f>
        <v>0</v>
      </c>
      <c r="G52" s="14">
        <v>0</v>
      </c>
      <c r="H52" s="14">
        <f t="shared" si="2"/>
        <v>0</v>
      </c>
    </row>
    <row r="53" spans="1:8" ht="12.75">
      <c r="A53" s="1"/>
      <c r="B53" s="1" t="s">
        <v>95</v>
      </c>
      <c r="C53" s="7" t="s">
        <v>70</v>
      </c>
      <c r="D53" s="7" t="s">
        <v>19</v>
      </c>
      <c r="E53" s="7">
        <v>31</v>
      </c>
      <c r="F53" s="14">
        <f>VLOOKUP(B53,Iтур!$B$2:$L$64,11,0)</f>
        <v>0</v>
      </c>
      <c r="G53" s="14">
        <v>0</v>
      </c>
      <c r="H53" s="14">
        <f t="shared" si="2"/>
        <v>0</v>
      </c>
    </row>
    <row r="54" spans="1:8" ht="12.75">
      <c r="A54" s="1"/>
      <c r="B54" s="1" t="s">
        <v>96</v>
      </c>
      <c r="C54" s="7"/>
      <c r="D54" s="7" t="s">
        <v>19</v>
      </c>
      <c r="E54" s="7">
        <v>21</v>
      </c>
      <c r="F54" s="14">
        <f>VLOOKUP(B54,Iтур!$B$2:$L$64,11,0)</f>
        <v>0</v>
      </c>
      <c r="G54" s="14">
        <v>0</v>
      </c>
      <c r="H54" s="14">
        <f t="shared" si="2"/>
        <v>0</v>
      </c>
    </row>
    <row r="55" spans="1:8" ht="12.75">
      <c r="A55" s="1"/>
      <c r="B55" s="16" t="s">
        <v>97</v>
      </c>
      <c r="C55" s="7"/>
      <c r="D55" s="7" t="s">
        <v>11</v>
      </c>
      <c r="E55" s="7">
        <v>53</v>
      </c>
      <c r="F55" s="14">
        <f>VLOOKUP(B55,Iтур!$B$2:$L$64,11,0)</f>
        <v>0</v>
      </c>
      <c r="G55" s="14">
        <f>VLOOKUP(B55,IIтур!$B$5:$L$64,11,0)</f>
        <v>0</v>
      </c>
      <c r="H55" s="14">
        <f t="shared" si="2"/>
        <v>0</v>
      </c>
    </row>
    <row r="56" spans="1:8" ht="12.75">
      <c r="A56" s="1"/>
      <c r="B56" s="1" t="s">
        <v>98</v>
      </c>
      <c r="C56" s="7"/>
      <c r="D56" s="7" t="s">
        <v>19</v>
      </c>
      <c r="E56" s="7">
        <v>41</v>
      </c>
      <c r="F56" s="14">
        <f>VLOOKUP(B56,Iтур!$B$2:$L$64,11,0)</f>
        <v>0</v>
      </c>
      <c r="G56" s="14">
        <v>0</v>
      </c>
      <c r="H56" s="14">
        <f t="shared" si="2"/>
        <v>0</v>
      </c>
    </row>
    <row r="57" spans="1:8" ht="12.75">
      <c r="A57" s="1"/>
      <c r="B57" s="1" t="s">
        <v>99</v>
      </c>
      <c r="C57" s="7"/>
      <c r="D57" s="7" t="s">
        <v>19</v>
      </c>
      <c r="E57" s="7">
        <v>32</v>
      </c>
      <c r="F57" s="14">
        <f>VLOOKUP(B57,Iтур!$B$2:$L$64,11,0)</f>
        <v>0</v>
      </c>
      <c r="G57" s="14">
        <v>0</v>
      </c>
      <c r="H57" s="14">
        <f t="shared" si="2"/>
        <v>0</v>
      </c>
    </row>
    <row r="58" spans="1:8" ht="12.75">
      <c r="A58" s="1"/>
      <c r="B58" s="16" t="s">
        <v>100</v>
      </c>
      <c r="C58" s="7" t="s">
        <v>71</v>
      </c>
      <c r="D58" s="7" t="s">
        <v>19</v>
      </c>
      <c r="E58" s="7">
        <v>28</v>
      </c>
      <c r="F58" s="14">
        <f>VLOOKUP(B58,Iтур!$B$2:$L$64,11,0)</f>
        <v>0</v>
      </c>
      <c r="G58" s="14">
        <f>VLOOKUP(B58,IIтур!$B$5:$L$64,11,0)</f>
        <v>0</v>
      </c>
      <c r="H58" s="14">
        <f t="shared" si="2"/>
        <v>0</v>
      </c>
    </row>
    <row r="59" spans="1:8" ht="12.75">
      <c r="A59" s="1"/>
      <c r="B59" s="16" t="s">
        <v>101</v>
      </c>
      <c r="C59" s="7" t="s">
        <v>72</v>
      </c>
      <c r="D59" s="7" t="s">
        <v>52</v>
      </c>
      <c r="E59" s="7">
        <v>36</v>
      </c>
      <c r="F59" s="14">
        <f>VLOOKUP(B59,Iтур!$B$2:$L$64,11,0)</f>
        <v>0</v>
      </c>
      <c r="G59" s="14">
        <f>VLOOKUP(B59,IIтур!$B$5:$L$64,11,0)</f>
        <v>0</v>
      </c>
      <c r="H59" s="14">
        <f t="shared" si="2"/>
        <v>0</v>
      </c>
    </row>
    <row r="60" spans="1:8" ht="12.75">
      <c r="A60" s="1"/>
      <c r="B60" s="1" t="s">
        <v>102</v>
      </c>
      <c r="C60" s="7"/>
      <c r="D60" s="7" t="s">
        <v>19</v>
      </c>
      <c r="E60" s="7">
        <v>57</v>
      </c>
      <c r="F60" s="14">
        <f>VLOOKUP(B60,Iтур!$B$2:$L$64,11,0)</f>
        <v>0</v>
      </c>
      <c r="G60" s="14">
        <v>0</v>
      </c>
      <c r="H60" s="14">
        <f t="shared" si="2"/>
        <v>0</v>
      </c>
    </row>
    <row r="61" spans="1:8" ht="12.75">
      <c r="A61" s="1"/>
      <c r="B61" s="1" t="s">
        <v>103</v>
      </c>
      <c r="C61" s="7" t="s">
        <v>73</v>
      </c>
      <c r="D61" s="7" t="s">
        <v>19</v>
      </c>
      <c r="E61" s="7">
        <v>36</v>
      </c>
      <c r="F61" s="14">
        <f>VLOOKUP(B61,Iтур!$B$2:$L$64,11,0)</f>
        <v>0</v>
      </c>
      <c r="G61" s="14">
        <v>0</v>
      </c>
      <c r="H61" s="14">
        <f t="shared" si="2"/>
        <v>0</v>
      </c>
    </row>
    <row r="62" spans="1:8" ht="12.75">
      <c r="A62" s="1"/>
      <c r="B62" s="1" t="s">
        <v>105</v>
      </c>
      <c r="C62" s="7"/>
      <c r="D62" s="7" t="s">
        <v>19</v>
      </c>
      <c r="E62" s="7">
        <v>29</v>
      </c>
      <c r="F62" s="14">
        <f>VLOOKUP(B62,Iтур!$B$2:$L$64,11,0)</f>
        <v>0</v>
      </c>
      <c r="G62" s="14">
        <v>0</v>
      </c>
      <c r="H62" s="14">
        <f t="shared" si="2"/>
        <v>0</v>
      </c>
    </row>
    <row r="63" spans="1:8" ht="12.75">
      <c r="A63" s="1"/>
      <c r="B63" s="1" t="s">
        <v>106</v>
      </c>
      <c r="C63" s="7"/>
      <c r="D63" s="7" t="s">
        <v>19</v>
      </c>
      <c r="E63" s="7">
        <v>33</v>
      </c>
      <c r="F63" s="14">
        <f>VLOOKUP(B63,Iтур!$B$2:$L$64,11,0)</f>
        <v>0</v>
      </c>
      <c r="G63" s="14">
        <v>0</v>
      </c>
      <c r="H63" s="14">
        <f t="shared" si="2"/>
        <v>0</v>
      </c>
    </row>
    <row r="64" spans="1:8" ht="12.75">
      <c r="A64" s="1"/>
      <c r="B64" s="1" t="s">
        <v>107</v>
      </c>
      <c r="C64" s="7" t="s">
        <v>74</v>
      </c>
      <c r="D64" s="7" t="s">
        <v>11</v>
      </c>
      <c r="E64" s="7">
        <v>29</v>
      </c>
      <c r="F64" s="14">
        <f>VLOOKUP(B64,Iтур!$B$2:$L$64,11,0)</f>
        <v>0</v>
      </c>
      <c r="G64" s="14">
        <v>0</v>
      </c>
      <c r="H64" s="14">
        <f t="shared" si="2"/>
        <v>0</v>
      </c>
    </row>
    <row r="65" spans="1:8" ht="12.75">
      <c r="A65" s="1"/>
      <c r="B65" s="1" t="s">
        <v>108</v>
      </c>
      <c r="C65" s="7" t="s">
        <v>75</v>
      </c>
      <c r="D65" s="7" t="s">
        <v>19</v>
      </c>
      <c r="E65" s="7">
        <v>36</v>
      </c>
      <c r="F65" s="14">
        <f>VLOOKUP(B65,Iтур!$B$2:$L$64,11,0)</f>
        <v>0</v>
      </c>
      <c r="G65" s="14">
        <v>0</v>
      </c>
      <c r="H65" s="14">
        <f t="shared" si="2"/>
        <v>0</v>
      </c>
    </row>
    <row r="66" spans="1:8" ht="12.75">
      <c r="A66" s="1"/>
      <c r="B66" s="1" t="s">
        <v>109</v>
      </c>
      <c r="C66" s="7" t="s">
        <v>76</v>
      </c>
      <c r="D66" s="7" t="s">
        <v>19</v>
      </c>
      <c r="E66" s="7">
        <v>34</v>
      </c>
      <c r="F66" s="14">
        <f>VLOOKUP(B66,Iтур!$B$2:$L$64,11,0)</f>
        <v>0</v>
      </c>
      <c r="G66" s="14">
        <v>0</v>
      </c>
      <c r="H66" s="14">
        <f t="shared" si="2"/>
        <v>0</v>
      </c>
    </row>
    <row r="67" spans="1:8" ht="12.75">
      <c r="A67" s="1"/>
      <c r="B67" s="1" t="s">
        <v>119</v>
      </c>
      <c r="C67" s="7" t="s">
        <v>125</v>
      </c>
      <c r="D67" s="7" t="s">
        <v>19</v>
      </c>
      <c r="E67" s="7">
        <v>22</v>
      </c>
      <c r="F67" s="14">
        <v>0</v>
      </c>
      <c r="G67" s="14">
        <f>VLOOKUP(B67,IIтур!$B$5:$L$64,11,0)</f>
        <v>0</v>
      </c>
      <c r="H67" s="14">
        <f aca="true" t="shared" si="3" ref="H67:H98">F67+G67</f>
        <v>0</v>
      </c>
    </row>
    <row r="68" spans="1:8" ht="12.75">
      <c r="A68" s="1"/>
      <c r="B68" s="7" t="s">
        <v>121</v>
      </c>
      <c r="C68" s="7" t="s">
        <v>126</v>
      </c>
      <c r="D68" s="7" t="s">
        <v>19</v>
      </c>
      <c r="E68" s="7">
        <v>27</v>
      </c>
      <c r="F68" s="14">
        <v>0</v>
      </c>
      <c r="G68" s="14">
        <f>VLOOKUP(B68,IIтур!$B$5:$L$64,11,0)</f>
        <v>0</v>
      </c>
      <c r="H68" s="14">
        <f t="shared" si="3"/>
        <v>0</v>
      </c>
    </row>
    <row r="69" spans="1:8" ht="12.75">
      <c r="A69" s="1"/>
      <c r="B69" s="7" t="s">
        <v>122</v>
      </c>
      <c r="C69" s="7"/>
      <c r="D69" s="7" t="s">
        <v>14</v>
      </c>
      <c r="E69" s="7">
        <v>25</v>
      </c>
      <c r="F69" s="14">
        <v>0</v>
      </c>
      <c r="G69" s="14">
        <f>VLOOKUP(B69,IIтур!$B$5:$L$64,11,0)</f>
        <v>0</v>
      </c>
      <c r="H69" s="14">
        <f t="shared" si="3"/>
        <v>0</v>
      </c>
    </row>
    <row r="70" spans="1:8" ht="12.75">
      <c r="A70" s="1"/>
      <c r="B70" s="1" t="s">
        <v>123</v>
      </c>
      <c r="C70" s="7" t="s">
        <v>124</v>
      </c>
      <c r="D70" s="7" t="s">
        <v>19</v>
      </c>
      <c r="E70" s="7">
        <v>25</v>
      </c>
      <c r="F70" s="14">
        <v>0</v>
      </c>
      <c r="G70" s="14">
        <f>VLOOKUP(B70,IIтур!$B$5:$L$64,11,0)</f>
        <v>0</v>
      </c>
      <c r="H70" s="14">
        <f t="shared" si="3"/>
        <v>0</v>
      </c>
    </row>
    <row r="71" spans="1:8" ht="12.75">
      <c r="A71" s="1"/>
      <c r="B71" s="1" t="s">
        <v>127</v>
      </c>
      <c r="C71" s="7" t="s">
        <v>128</v>
      </c>
      <c r="D71" s="7" t="s">
        <v>19</v>
      </c>
      <c r="E71" s="7">
        <v>33</v>
      </c>
      <c r="F71" s="14">
        <v>0</v>
      </c>
      <c r="G71" s="14">
        <f>VLOOKUP(B71,IIтур!$B$5:$L$64,11,0)</f>
        <v>0</v>
      </c>
      <c r="H71" s="14">
        <f t="shared" si="3"/>
        <v>0</v>
      </c>
    </row>
    <row r="72" spans="1:8" ht="12.75">
      <c r="A72" s="1"/>
      <c r="B72" s="7" t="s">
        <v>129</v>
      </c>
      <c r="C72" s="7" t="s">
        <v>130</v>
      </c>
      <c r="D72" s="7" t="s">
        <v>14</v>
      </c>
      <c r="E72" s="7">
        <v>29</v>
      </c>
      <c r="F72" s="14">
        <v>0</v>
      </c>
      <c r="G72" s="14">
        <f>VLOOKUP(B72,IIтур!$B$5:$L$64,11,0)</f>
        <v>0</v>
      </c>
      <c r="H72" s="14">
        <f t="shared" si="3"/>
        <v>0</v>
      </c>
    </row>
    <row r="73" spans="1:8" ht="12.75">
      <c r="A73" s="1"/>
      <c r="B73" s="7" t="s">
        <v>132</v>
      </c>
      <c r="C73" s="7" t="s">
        <v>131</v>
      </c>
      <c r="D73" s="7" t="s">
        <v>19</v>
      </c>
      <c r="E73" s="7">
        <v>42</v>
      </c>
      <c r="F73" s="14">
        <v>0</v>
      </c>
      <c r="G73" s="14">
        <f>VLOOKUP(B73,IIтур!$B$5:$L$64,11,0)</f>
        <v>0</v>
      </c>
      <c r="H73" s="14">
        <f t="shared" si="3"/>
        <v>0</v>
      </c>
    </row>
    <row r="74" spans="1:8" ht="12.75">
      <c r="A74" s="1"/>
      <c r="B74" s="7" t="s">
        <v>135</v>
      </c>
      <c r="C74" s="7" t="s">
        <v>136</v>
      </c>
      <c r="D74" s="7" t="s">
        <v>19</v>
      </c>
      <c r="E74" s="7">
        <v>34</v>
      </c>
      <c r="F74" s="14">
        <v>0</v>
      </c>
      <c r="G74" s="14">
        <f>VLOOKUP(B74,IIтур!$B$5:$L$64,11,0)</f>
        <v>0</v>
      </c>
      <c r="H74" s="14">
        <f t="shared" si="3"/>
        <v>0</v>
      </c>
    </row>
    <row r="75" spans="1:8" ht="12.75">
      <c r="A75" s="1"/>
      <c r="B75" s="7" t="s">
        <v>137</v>
      </c>
      <c r="C75" s="7" t="s">
        <v>138</v>
      </c>
      <c r="D75" s="7" t="s">
        <v>19</v>
      </c>
      <c r="E75" s="7">
        <v>32</v>
      </c>
      <c r="F75" s="14">
        <v>0</v>
      </c>
      <c r="G75" s="14">
        <f>VLOOKUP(B75,IIтур!$B$5:$L$64,11,0)</f>
        <v>0</v>
      </c>
      <c r="H75" s="14">
        <f t="shared" si="3"/>
        <v>0</v>
      </c>
    </row>
    <row r="76" spans="1:8" ht="12.75">
      <c r="A76" s="1"/>
      <c r="B76" s="7" t="s">
        <v>139</v>
      </c>
      <c r="C76" s="7" t="s">
        <v>140</v>
      </c>
      <c r="D76" s="7" t="s">
        <v>53</v>
      </c>
      <c r="E76" s="7">
        <v>36</v>
      </c>
      <c r="F76" s="14">
        <v>0</v>
      </c>
      <c r="G76" s="14">
        <f>VLOOKUP(B76,IIтур!$B$5:$L$64,11,0)</f>
        <v>0</v>
      </c>
      <c r="H76" s="14">
        <f t="shared" si="3"/>
        <v>0</v>
      </c>
    </row>
    <row r="77" spans="1:8" ht="12.75">
      <c r="A77" s="1"/>
      <c r="B77" s="7" t="s">
        <v>141</v>
      </c>
      <c r="C77" s="7"/>
      <c r="D77" s="7" t="s">
        <v>11</v>
      </c>
      <c r="E77" s="7">
        <v>42</v>
      </c>
      <c r="F77" s="14">
        <v>0</v>
      </c>
      <c r="G77" s="14">
        <f>VLOOKUP(B77,IIтур!$B$5:$L$64,11,0)</f>
        <v>0</v>
      </c>
      <c r="H77" s="14">
        <f t="shared" si="3"/>
        <v>0</v>
      </c>
    </row>
    <row r="78" spans="1:8" ht="12.75">
      <c r="A78" s="1"/>
      <c r="B78" s="7" t="s">
        <v>147</v>
      </c>
      <c r="C78" s="7" t="s">
        <v>148</v>
      </c>
      <c r="D78" s="7" t="s">
        <v>53</v>
      </c>
      <c r="E78" s="7">
        <v>19</v>
      </c>
      <c r="F78" s="14">
        <v>0</v>
      </c>
      <c r="G78" s="14">
        <f>VLOOKUP(B78,IIтур!$B$5:$L$64,11,0)</f>
        <v>0</v>
      </c>
      <c r="H78" s="14">
        <f t="shared" si="3"/>
        <v>0</v>
      </c>
    </row>
    <row r="79" spans="1:8" ht="12.75">
      <c r="A79" s="1"/>
      <c r="B79" s="7" t="s">
        <v>149</v>
      </c>
      <c r="C79" s="7" t="s">
        <v>150</v>
      </c>
      <c r="D79" s="7" t="s">
        <v>19</v>
      </c>
      <c r="E79" s="7">
        <v>40</v>
      </c>
      <c r="F79" s="14">
        <v>0</v>
      </c>
      <c r="G79" s="14">
        <f>VLOOKUP(B79,IIтур!$B$5:$L$64,11,0)</f>
        <v>0</v>
      </c>
      <c r="H79" s="14">
        <f t="shared" si="3"/>
        <v>0</v>
      </c>
    </row>
    <row r="80" spans="1:8" ht="12.75">
      <c r="A80" s="1"/>
      <c r="B80" s="7" t="s">
        <v>151</v>
      </c>
      <c r="C80" s="7"/>
      <c r="D80" s="7" t="s">
        <v>11</v>
      </c>
      <c r="E80" s="7">
        <v>40</v>
      </c>
      <c r="F80" s="14">
        <v>0</v>
      </c>
      <c r="G80" s="14">
        <f>VLOOKUP(B80,IIтур!$B$5:$L$64,11,0)</f>
        <v>0</v>
      </c>
      <c r="H80" s="14">
        <f t="shared" si="3"/>
        <v>0</v>
      </c>
    </row>
    <row r="81" spans="1:8" ht="12.75">
      <c r="A81" s="1"/>
      <c r="B81" s="7" t="s">
        <v>152</v>
      </c>
      <c r="C81" s="7"/>
      <c r="D81" s="7" t="s">
        <v>11</v>
      </c>
      <c r="E81" s="7">
        <v>44</v>
      </c>
      <c r="F81" s="14">
        <v>0</v>
      </c>
      <c r="G81" s="14">
        <f>VLOOKUP(B81,IIтур!$B$5:$L$64,11,0)</f>
        <v>0</v>
      </c>
      <c r="H81" s="14">
        <f t="shared" si="3"/>
        <v>0</v>
      </c>
    </row>
    <row r="82" spans="1:8" ht="12.75">
      <c r="A82" s="1"/>
      <c r="B82" s="7" t="s">
        <v>153</v>
      </c>
      <c r="C82" s="7" t="s">
        <v>154</v>
      </c>
      <c r="D82" s="7" t="s">
        <v>19</v>
      </c>
      <c r="E82" s="7">
        <v>36</v>
      </c>
      <c r="F82" s="14">
        <v>0</v>
      </c>
      <c r="G82" s="14">
        <f>VLOOKUP(B82,IIтур!$B$5:$L$64,11,0)</f>
        <v>0</v>
      </c>
      <c r="H82" s="14">
        <f t="shared" si="3"/>
        <v>0</v>
      </c>
    </row>
    <row r="83" spans="1:8" ht="12.75">
      <c r="A83" s="1"/>
      <c r="B83" s="1" t="s">
        <v>155</v>
      </c>
      <c r="C83" s="7"/>
      <c r="D83" s="7" t="s">
        <v>11</v>
      </c>
      <c r="E83" s="7">
        <v>41</v>
      </c>
      <c r="F83" s="14">
        <v>0</v>
      </c>
      <c r="G83" s="14">
        <f>VLOOKUP(B83,IIтур!$B$5:$L$64,11,0)</f>
        <v>0</v>
      </c>
      <c r="H83" s="14">
        <f t="shared" si="3"/>
        <v>0</v>
      </c>
    </row>
  </sheetData>
  <mergeCells count="1">
    <mergeCell ref="B1:H1"/>
  </mergeCells>
  <hyperlinks>
    <hyperlink ref="C38" r:id="rId1" display="Вл@димир"/>
    <hyperlink ref="C28" r:id="rId2" display="Антошк@"/>
  </hyperlinks>
  <printOptions/>
  <pageMargins left="0.75" right="0.75" top="1" bottom="1" header="0.5" footer="0.5"/>
  <pageSetup fitToHeight="1" fitToWidth="1"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cp:lastPrinted>2013-06-04T16:39:58Z</cp:lastPrinted>
  <dcterms:created xsi:type="dcterms:W3CDTF">2013-05-14T16:20:00Z</dcterms:created>
  <dcterms:modified xsi:type="dcterms:W3CDTF">2013-06-04T17:12:01Z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